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audiitorkogu-my.sharepoint.com/personal/annika_kytt_audiitorkogu_ee/Documents/Desktop/"/>
    </mc:Choice>
  </mc:AlternateContent>
  <xr:revisionPtr revIDLastSave="0" documentId="8_{FF72CC82-8EA4-403C-A435-512B37652E2A}" xr6:coauthVersionLast="45" xr6:coauthVersionMax="45" xr10:uidLastSave="{00000000-0000-0000-0000-000000000000}"/>
  <bookViews>
    <workbookView xWindow="-120" yWindow="-120" windowWidth="29040" windowHeight="15840" tabRatio="730" activeTab="1" xr2:uid="{00000000-000D-0000-FFFF-FFFF00000000}"/>
  </bookViews>
  <sheets>
    <sheet name="Juhend" sheetId="8" r:id="rId1"/>
    <sheet name="Üldinfo" sheetId="5" r:id="rId2"/>
    <sheet name="Kontrollküsimustik - ISQC" sheetId="1" r:id="rId3"/>
    <sheet name="Kontrollküsimustik - eetika" sheetId="7" r:id="rId4"/>
    <sheet name="Kokkuvõte" sheetId="6" r:id="rId5"/>
    <sheet name="Tähelepanekute koond - ISQC" sheetId="9" r:id="rId6"/>
    <sheet name="Tähelepanekute koond - eetika" sheetId="10" r:id="rId7"/>
  </sheets>
  <definedNames>
    <definedName name="_xlnm._FilterDatabase" localSheetId="3" hidden="1">'Kontrollküsimustik - eetika'!$A$5:$I$17</definedName>
    <definedName name="_xlnm._FilterDatabase" localSheetId="2" hidden="1">'Kontrollküsimustik - ISQC'!$A$5:$Q$193</definedName>
    <definedName name="_xlnm._FilterDatabase" localSheetId="6" hidden="1">'Tähelepanekute koond - eetika'!$A$5:$G$17</definedName>
    <definedName name="_xlnm._FilterDatabase" localSheetId="5" hidden="1">'Tähelepanekute koond - ISQC'!$A$5:$L$184</definedName>
    <definedName name="_xlnm.Print_Titles" localSheetId="3">'Kontrollküsimustik - eetika'!$1:$5</definedName>
    <definedName name="_xlnm.Print_Titles" localSheetId="2">'Kontrollküsimustik - ISQC'!$1:$5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9" l="1"/>
  <c r="C7" i="10"/>
  <c r="D7" i="10"/>
  <c r="E7" i="10"/>
  <c r="F7" i="10"/>
  <c r="G7" i="10"/>
  <c r="C8" i="10"/>
  <c r="D8" i="10"/>
  <c r="E8" i="10"/>
  <c r="F8" i="10"/>
  <c r="G8" i="10"/>
  <c r="C9" i="10"/>
  <c r="D9" i="10"/>
  <c r="E9" i="10"/>
  <c r="F9" i="10"/>
  <c r="G9" i="10"/>
  <c r="C10" i="10"/>
  <c r="D10" i="10"/>
  <c r="E10" i="10"/>
  <c r="F10" i="10"/>
  <c r="G10" i="10"/>
  <c r="C11" i="10"/>
  <c r="D11" i="10"/>
  <c r="E11" i="10"/>
  <c r="F11" i="10"/>
  <c r="G11" i="10"/>
  <c r="C12" i="10"/>
  <c r="D12" i="10"/>
  <c r="E12" i="10"/>
  <c r="F12" i="10"/>
  <c r="G12" i="10"/>
  <c r="C13" i="10"/>
  <c r="D13" i="10"/>
  <c r="E13" i="10"/>
  <c r="F13" i="10"/>
  <c r="G13" i="10"/>
  <c r="C14" i="10"/>
  <c r="D14" i="10"/>
  <c r="E14" i="10"/>
  <c r="F14" i="10"/>
  <c r="G14" i="10"/>
  <c r="C15" i="10"/>
  <c r="D15" i="10"/>
  <c r="E15" i="10"/>
  <c r="F15" i="10"/>
  <c r="G15" i="10"/>
  <c r="C16" i="10"/>
  <c r="D16" i="10"/>
  <c r="E16" i="10"/>
  <c r="F16" i="10"/>
  <c r="G16" i="10"/>
  <c r="C17" i="10"/>
  <c r="D17" i="10"/>
  <c r="E17" i="10"/>
  <c r="F17" i="10"/>
  <c r="G17" i="10"/>
  <c r="G6" i="10"/>
  <c r="F6" i="10"/>
  <c r="E6" i="10"/>
  <c r="H173" i="9" l="1"/>
  <c r="G173" i="9" s="1"/>
  <c r="I173" i="9"/>
  <c r="K173" i="9"/>
  <c r="J173" i="9" s="1"/>
  <c r="L173" i="9"/>
  <c r="H174" i="9"/>
  <c r="G174" i="9" s="1"/>
  <c r="I174" i="9"/>
  <c r="J174" i="9"/>
  <c r="K174" i="9"/>
  <c r="L174" i="9"/>
  <c r="H175" i="9"/>
  <c r="G175" i="9" s="1"/>
  <c r="I175" i="9"/>
  <c r="J175" i="9"/>
  <c r="K175" i="9"/>
  <c r="L175" i="9"/>
  <c r="H176" i="9"/>
  <c r="G176" i="9" s="1"/>
  <c r="I176" i="9"/>
  <c r="K176" i="9"/>
  <c r="L176" i="9"/>
  <c r="J176" i="9" s="1"/>
  <c r="H177" i="9"/>
  <c r="G177" i="9" s="1"/>
  <c r="I177" i="9"/>
  <c r="K177" i="9"/>
  <c r="J177" i="9" s="1"/>
  <c r="L177" i="9"/>
  <c r="H178" i="9"/>
  <c r="G178" i="9" s="1"/>
  <c r="I178" i="9"/>
  <c r="K178" i="9"/>
  <c r="J178" i="9" s="1"/>
  <c r="L178" i="9"/>
  <c r="H179" i="9"/>
  <c r="G179" i="9" s="1"/>
  <c r="I179" i="9"/>
  <c r="J179" i="9"/>
  <c r="K179" i="9"/>
  <c r="L179" i="9"/>
  <c r="G180" i="9"/>
  <c r="H180" i="9"/>
  <c r="I180" i="9"/>
  <c r="K180" i="9"/>
  <c r="L180" i="9"/>
  <c r="J180" i="9" s="1"/>
  <c r="H181" i="9"/>
  <c r="G181" i="9" s="1"/>
  <c r="I181" i="9"/>
  <c r="K181" i="9"/>
  <c r="J181" i="9" s="1"/>
  <c r="L181" i="9"/>
  <c r="H182" i="9"/>
  <c r="G182" i="9" s="1"/>
  <c r="I182" i="9"/>
  <c r="K182" i="9"/>
  <c r="J182" i="9" s="1"/>
  <c r="L182" i="9"/>
  <c r="H183" i="9"/>
  <c r="G183" i="9" s="1"/>
  <c r="I183" i="9"/>
  <c r="J183" i="9"/>
  <c r="K183" i="9"/>
  <c r="L183" i="9"/>
  <c r="G184" i="9"/>
  <c r="H184" i="9"/>
  <c r="I184" i="9"/>
  <c r="K184" i="9"/>
  <c r="L184" i="9"/>
  <c r="J184" i="9" s="1"/>
  <c r="H185" i="9"/>
  <c r="G185" i="9" s="1"/>
  <c r="I185" i="9"/>
  <c r="K185" i="9"/>
  <c r="J185" i="9" s="1"/>
  <c r="L185" i="9"/>
  <c r="H186" i="9"/>
  <c r="G186" i="9" s="1"/>
  <c r="I186" i="9"/>
  <c r="K186" i="9"/>
  <c r="J186" i="9" s="1"/>
  <c r="L186" i="9"/>
  <c r="H187" i="9"/>
  <c r="G187" i="9" s="1"/>
  <c r="I187" i="9"/>
  <c r="J187" i="9"/>
  <c r="K187" i="9"/>
  <c r="L187" i="9"/>
  <c r="G188" i="9"/>
  <c r="H188" i="9"/>
  <c r="I188" i="9"/>
  <c r="K188" i="9"/>
  <c r="L188" i="9"/>
  <c r="J188" i="9" s="1"/>
  <c r="H189" i="9"/>
  <c r="G189" i="9" s="1"/>
  <c r="I189" i="9"/>
  <c r="K189" i="9"/>
  <c r="J189" i="9" s="1"/>
  <c r="L189" i="9"/>
  <c r="H190" i="9"/>
  <c r="G190" i="9" s="1"/>
  <c r="I190" i="9"/>
  <c r="K190" i="9"/>
  <c r="J190" i="9" s="1"/>
  <c r="L190" i="9"/>
  <c r="H191" i="9"/>
  <c r="G191" i="9" s="1"/>
  <c r="I191" i="9"/>
  <c r="J191" i="9"/>
  <c r="K191" i="9"/>
  <c r="L191" i="9"/>
  <c r="G192" i="9"/>
  <c r="H192" i="9"/>
  <c r="I192" i="9"/>
  <c r="K192" i="9"/>
  <c r="L192" i="9"/>
  <c r="J192" i="9" s="1"/>
  <c r="H193" i="9"/>
  <c r="G193" i="9" s="1"/>
  <c r="I193" i="9"/>
  <c r="K193" i="9"/>
  <c r="J193" i="9" s="1"/>
  <c r="L193" i="9"/>
  <c r="A173" i="9"/>
  <c r="B173" i="9"/>
  <c r="C173" i="9"/>
  <c r="D173" i="9"/>
  <c r="E173" i="9"/>
  <c r="F173" i="9"/>
  <c r="A17" i="9"/>
  <c r="B17" i="9"/>
  <c r="C17" i="9"/>
  <c r="D17" i="9"/>
  <c r="E17" i="9"/>
  <c r="F17" i="9"/>
  <c r="H17" i="9"/>
  <c r="G17" i="9" s="1"/>
  <c r="I17" i="9"/>
  <c r="K17" i="9"/>
  <c r="J17" i="9" s="1"/>
  <c r="L17" i="9"/>
  <c r="Q17" i="1"/>
  <c r="A18" i="1"/>
  <c r="A17" i="1"/>
  <c r="B9" i="10" l="1"/>
  <c r="H8" i="9"/>
  <c r="I8" i="9"/>
  <c r="K8" i="9"/>
  <c r="L8" i="9"/>
  <c r="H9" i="9"/>
  <c r="I9" i="9"/>
  <c r="K9" i="9"/>
  <c r="L9" i="9"/>
  <c r="H10" i="9"/>
  <c r="I10" i="9"/>
  <c r="K10" i="9"/>
  <c r="L10" i="9"/>
  <c r="H11" i="9"/>
  <c r="I11" i="9"/>
  <c r="K11" i="9"/>
  <c r="L11" i="9"/>
  <c r="H12" i="9"/>
  <c r="I12" i="9"/>
  <c r="K12" i="9"/>
  <c r="L12" i="9"/>
  <c r="H13" i="9"/>
  <c r="I13" i="9"/>
  <c r="K13" i="9"/>
  <c r="L13" i="9"/>
  <c r="H14" i="9"/>
  <c r="I14" i="9"/>
  <c r="K14" i="9"/>
  <c r="L14" i="9"/>
  <c r="H15" i="9"/>
  <c r="I15" i="9"/>
  <c r="K15" i="9"/>
  <c r="L15" i="9"/>
  <c r="H16" i="9"/>
  <c r="G16" i="9" s="1"/>
  <c r="I16" i="9"/>
  <c r="K16" i="9"/>
  <c r="L16" i="9"/>
  <c r="H18" i="9"/>
  <c r="I18" i="9"/>
  <c r="K18" i="9"/>
  <c r="L18" i="9"/>
  <c r="H19" i="9"/>
  <c r="G19" i="9" s="1"/>
  <c r="I19" i="9"/>
  <c r="K19" i="9"/>
  <c r="L19" i="9"/>
  <c r="H20" i="9"/>
  <c r="I20" i="9"/>
  <c r="K20" i="9"/>
  <c r="L20" i="9"/>
  <c r="H21" i="9"/>
  <c r="G21" i="9" s="1"/>
  <c r="I21" i="9"/>
  <c r="K21" i="9"/>
  <c r="L21" i="9"/>
  <c r="H22" i="9"/>
  <c r="I22" i="9"/>
  <c r="K22" i="9"/>
  <c r="L22" i="9"/>
  <c r="H23" i="9"/>
  <c r="G23" i="9" s="1"/>
  <c r="I23" i="9"/>
  <c r="K23" i="9"/>
  <c r="L23" i="9"/>
  <c r="H24" i="9"/>
  <c r="I24" i="9"/>
  <c r="K24" i="9"/>
  <c r="L24" i="9"/>
  <c r="H25" i="9"/>
  <c r="G25" i="9" s="1"/>
  <c r="I25" i="9"/>
  <c r="K25" i="9"/>
  <c r="L25" i="9"/>
  <c r="H26" i="9"/>
  <c r="I26" i="9"/>
  <c r="K26" i="9"/>
  <c r="L26" i="9"/>
  <c r="H27" i="9"/>
  <c r="G27" i="9" s="1"/>
  <c r="I27" i="9"/>
  <c r="K27" i="9"/>
  <c r="L27" i="9"/>
  <c r="H28" i="9"/>
  <c r="I28" i="9"/>
  <c r="K28" i="9"/>
  <c r="L28" i="9"/>
  <c r="H29" i="9"/>
  <c r="G29" i="9" s="1"/>
  <c r="I29" i="9"/>
  <c r="K29" i="9"/>
  <c r="L29" i="9"/>
  <c r="H30" i="9"/>
  <c r="I30" i="9"/>
  <c r="K30" i="9"/>
  <c r="L30" i="9"/>
  <c r="H31" i="9"/>
  <c r="G31" i="9" s="1"/>
  <c r="I31" i="9"/>
  <c r="K31" i="9"/>
  <c r="L31" i="9"/>
  <c r="H32" i="9"/>
  <c r="I32" i="9"/>
  <c r="K32" i="9"/>
  <c r="L32" i="9"/>
  <c r="H33" i="9"/>
  <c r="I33" i="9"/>
  <c r="K33" i="9"/>
  <c r="L33" i="9"/>
  <c r="H34" i="9"/>
  <c r="I34" i="9"/>
  <c r="K34" i="9"/>
  <c r="L34" i="9"/>
  <c r="H35" i="9"/>
  <c r="I35" i="9"/>
  <c r="K35" i="9"/>
  <c r="L35" i="9"/>
  <c r="H36" i="9"/>
  <c r="I36" i="9"/>
  <c r="K36" i="9"/>
  <c r="L36" i="9"/>
  <c r="H37" i="9"/>
  <c r="I37" i="9"/>
  <c r="K37" i="9"/>
  <c r="L37" i="9"/>
  <c r="H38" i="9"/>
  <c r="I38" i="9"/>
  <c r="K38" i="9"/>
  <c r="L38" i="9"/>
  <c r="H39" i="9"/>
  <c r="I39" i="9"/>
  <c r="K39" i="9"/>
  <c r="L39" i="9"/>
  <c r="H40" i="9"/>
  <c r="I40" i="9"/>
  <c r="K40" i="9"/>
  <c r="L40" i="9"/>
  <c r="H41" i="9"/>
  <c r="I41" i="9"/>
  <c r="K41" i="9"/>
  <c r="L41" i="9"/>
  <c r="H42" i="9"/>
  <c r="I42" i="9"/>
  <c r="K42" i="9"/>
  <c r="L42" i="9"/>
  <c r="H43" i="9"/>
  <c r="I43" i="9"/>
  <c r="K43" i="9"/>
  <c r="L43" i="9"/>
  <c r="H44" i="9"/>
  <c r="I44" i="9"/>
  <c r="K44" i="9"/>
  <c r="L44" i="9"/>
  <c r="H45" i="9"/>
  <c r="I45" i="9"/>
  <c r="K45" i="9"/>
  <c r="L45" i="9"/>
  <c r="H46" i="9"/>
  <c r="I46" i="9"/>
  <c r="K46" i="9"/>
  <c r="L46" i="9"/>
  <c r="H47" i="9"/>
  <c r="I47" i="9"/>
  <c r="K47" i="9"/>
  <c r="L47" i="9"/>
  <c r="H48" i="9"/>
  <c r="I48" i="9"/>
  <c r="K48" i="9"/>
  <c r="L48" i="9"/>
  <c r="H49" i="9"/>
  <c r="G49" i="9" s="1"/>
  <c r="I49" i="9"/>
  <c r="K49" i="9"/>
  <c r="L49" i="9"/>
  <c r="H50" i="9"/>
  <c r="I50" i="9"/>
  <c r="K50" i="9"/>
  <c r="L50" i="9"/>
  <c r="H51" i="9"/>
  <c r="G51" i="9" s="1"/>
  <c r="I51" i="9"/>
  <c r="K51" i="9"/>
  <c r="L51" i="9"/>
  <c r="H52" i="9"/>
  <c r="I52" i="9"/>
  <c r="K52" i="9"/>
  <c r="L52" i="9"/>
  <c r="H53" i="9"/>
  <c r="G53" i="9" s="1"/>
  <c r="I53" i="9"/>
  <c r="K53" i="9"/>
  <c r="L53" i="9"/>
  <c r="H54" i="9"/>
  <c r="I54" i="9"/>
  <c r="K54" i="9"/>
  <c r="L54" i="9"/>
  <c r="H55" i="9"/>
  <c r="G55" i="9" s="1"/>
  <c r="I55" i="9"/>
  <c r="K55" i="9"/>
  <c r="L55" i="9"/>
  <c r="H56" i="9"/>
  <c r="I56" i="9"/>
  <c r="K56" i="9"/>
  <c r="L56" i="9"/>
  <c r="H57" i="9"/>
  <c r="I57" i="9"/>
  <c r="K57" i="9"/>
  <c r="L57" i="9"/>
  <c r="H58" i="9"/>
  <c r="I58" i="9"/>
  <c r="K58" i="9"/>
  <c r="L58" i="9"/>
  <c r="H59" i="9"/>
  <c r="I59" i="9"/>
  <c r="K59" i="9"/>
  <c r="L59" i="9"/>
  <c r="H60" i="9"/>
  <c r="I60" i="9"/>
  <c r="K60" i="9"/>
  <c r="L60" i="9"/>
  <c r="H61" i="9"/>
  <c r="I61" i="9"/>
  <c r="K61" i="9"/>
  <c r="L61" i="9"/>
  <c r="H62" i="9"/>
  <c r="I62" i="9"/>
  <c r="K62" i="9"/>
  <c r="L62" i="9"/>
  <c r="H63" i="9"/>
  <c r="I63" i="9"/>
  <c r="K63" i="9"/>
  <c r="L63" i="9"/>
  <c r="H64" i="9"/>
  <c r="I64" i="9"/>
  <c r="K64" i="9"/>
  <c r="L64" i="9"/>
  <c r="H65" i="9"/>
  <c r="I65" i="9"/>
  <c r="K65" i="9"/>
  <c r="L65" i="9"/>
  <c r="H66" i="9"/>
  <c r="I66" i="9"/>
  <c r="K66" i="9"/>
  <c r="L66" i="9"/>
  <c r="H67" i="9"/>
  <c r="I67" i="9"/>
  <c r="K67" i="9"/>
  <c r="L67" i="9"/>
  <c r="H68" i="9"/>
  <c r="I68" i="9"/>
  <c r="K68" i="9"/>
  <c r="L68" i="9"/>
  <c r="H69" i="9"/>
  <c r="I69" i="9"/>
  <c r="K69" i="9"/>
  <c r="L69" i="9"/>
  <c r="H70" i="9"/>
  <c r="I70" i="9"/>
  <c r="K70" i="9"/>
  <c r="L70" i="9"/>
  <c r="H71" i="9"/>
  <c r="I71" i="9"/>
  <c r="K71" i="9"/>
  <c r="L71" i="9"/>
  <c r="H72" i="9"/>
  <c r="I72" i="9"/>
  <c r="K72" i="9"/>
  <c r="L72" i="9"/>
  <c r="H73" i="9"/>
  <c r="I73" i="9"/>
  <c r="K73" i="9"/>
  <c r="L73" i="9"/>
  <c r="H74" i="9"/>
  <c r="I74" i="9"/>
  <c r="K74" i="9"/>
  <c r="L74" i="9"/>
  <c r="H75" i="9"/>
  <c r="I75" i="9"/>
  <c r="K75" i="9"/>
  <c r="L75" i="9"/>
  <c r="H76" i="9"/>
  <c r="I76" i="9"/>
  <c r="K76" i="9"/>
  <c r="L76" i="9"/>
  <c r="H77" i="9"/>
  <c r="I77" i="9"/>
  <c r="K77" i="9"/>
  <c r="L77" i="9"/>
  <c r="H78" i="9"/>
  <c r="I78" i="9"/>
  <c r="K78" i="9"/>
  <c r="L78" i="9"/>
  <c r="H79" i="9"/>
  <c r="I79" i="9"/>
  <c r="K79" i="9"/>
  <c r="L79" i="9"/>
  <c r="H80" i="9"/>
  <c r="I80" i="9"/>
  <c r="K80" i="9"/>
  <c r="L80" i="9"/>
  <c r="H81" i="9"/>
  <c r="I81" i="9"/>
  <c r="K81" i="9"/>
  <c r="L81" i="9"/>
  <c r="H82" i="9"/>
  <c r="I82" i="9"/>
  <c r="K82" i="9"/>
  <c r="L82" i="9"/>
  <c r="H83" i="9"/>
  <c r="I83" i="9"/>
  <c r="K83" i="9"/>
  <c r="L83" i="9"/>
  <c r="H84" i="9"/>
  <c r="I84" i="9"/>
  <c r="K84" i="9"/>
  <c r="L84" i="9"/>
  <c r="H85" i="9"/>
  <c r="I85" i="9"/>
  <c r="K85" i="9"/>
  <c r="L85" i="9"/>
  <c r="H86" i="9"/>
  <c r="I86" i="9"/>
  <c r="K86" i="9"/>
  <c r="L86" i="9"/>
  <c r="H87" i="9"/>
  <c r="I87" i="9"/>
  <c r="K87" i="9"/>
  <c r="L87" i="9"/>
  <c r="H88" i="9"/>
  <c r="I88" i="9"/>
  <c r="K88" i="9"/>
  <c r="L88" i="9"/>
  <c r="H89" i="9"/>
  <c r="I89" i="9"/>
  <c r="K89" i="9"/>
  <c r="L89" i="9"/>
  <c r="H90" i="9"/>
  <c r="I90" i="9"/>
  <c r="K90" i="9"/>
  <c r="L90" i="9"/>
  <c r="H91" i="9"/>
  <c r="I91" i="9"/>
  <c r="K91" i="9"/>
  <c r="L91" i="9"/>
  <c r="H92" i="9"/>
  <c r="I92" i="9"/>
  <c r="K92" i="9"/>
  <c r="L92" i="9"/>
  <c r="H93" i="9"/>
  <c r="I93" i="9"/>
  <c r="K93" i="9"/>
  <c r="L93" i="9"/>
  <c r="H94" i="9"/>
  <c r="I94" i="9"/>
  <c r="K94" i="9"/>
  <c r="L94" i="9"/>
  <c r="H95" i="9"/>
  <c r="I95" i="9"/>
  <c r="K95" i="9"/>
  <c r="L95" i="9"/>
  <c r="H96" i="9"/>
  <c r="I96" i="9"/>
  <c r="K96" i="9"/>
  <c r="L96" i="9"/>
  <c r="H97" i="9"/>
  <c r="I97" i="9"/>
  <c r="K97" i="9"/>
  <c r="L97" i="9"/>
  <c r="H98" i="9"/>
  <c r="I98" i="9"/>
  <c r="K98" i="9"/>
  <c r="L98" i="9"/>
  <c r="H99" i="9"/>
  <c r="I99" i="9"/>
  <c r="K99" i="9"/>
  <c r="L99" i="9"/>
  <c r="H100" i="9"/>
  <c r="I100" i="9"/>
  <c r="K100" i="9"/>
  <c r="L100" i="9"/>
  <c r="H101" i="9"/>
  <c r="I101" i="9"/>
  <c r="K101" i="9"/>
  <c r="L101" i="9"/>
  <c r="H102" i="9"/>
  <c r="I102" i="9"/>
  <c r="K102" i="9"/>
  <c r="L102" i="9"/>
  <c r="H103" i="9"/>
  <c r="I103" i="9"/>
  <c r="K103" i="9"/>
  <c r="L103" i="9"/>
  <c r="H104" i="9"/>
  <c r="I104" i="9"/>
  <c r="K104" i="9"/>
  <c r="L104" i="9"/>
  <c r="H105" i="9"/>
  <c r="I105" i="9"/>
  <c r="K105" i="9"/>
  <c r="L105" i="9"/>
  <c r="H106" i="9"/>
  <c r="I106" i="9"/>
  <c r="K106" i="9"/>
  <c r="L106" i="9"/>
  <c r="H107" i="9"/>
  <c r="I107" i="9"/>
  <c r="K107" i="9"/>
  <c r="L107" i="9"/>
  <c r="H108" i="9"/>
  <c r="I108" i="9"/>
  <c r="K108" i="9"/>
  <c r="L108" i="9"/>
  <c r="H109" i="9"/>
  <c r="I109" i="9"/>
  <c r="K109" i="9"/>
  <c r="L109" i="9"/>
  <c r="H110" i="9"/>
  <c r="I110" i="9"/>
  <c r="K110" i="9"/>
  <c r="L110" i="9"/>
  <c r="H111" i="9"/>
  <c r="I111" i="9"/>
  <c r="K111" i="9"/>
  <c r="L111" i="9"/>
  <c r="H112" i="9"/>
  <c r="I112" i="9"/>
  <c r="K112" i="9"/>
  <c r="L112" i="9"/>
  <c r="H113" i="9"/>
  <c r="I113" i="9"/>
  <c r="K113" i="9"/>
  <c r="L113" i="9"/>
  <c r="H114" i="9"/>
  <c r="I114" i="9"/>
  <c r="K114" i="9"/>
  <c r="L114" i="9"/>
  <c r="H115" i="9"/>
  <c r="I115" i="9"/>
  <c r="K115" i="9"/>
  <c r="L115" i="9"/>
  <c r="H116" i="9"/>
  <c r="I116" i="9"/>
  <c r="K116" i="9"/>
  <c r="L116" i="9"/>
  <c r="H117" i="9"/>
  <c r="I117" i="9"/>
  <c r="K117" i="9"/>
  <c r="L117" i="9"/>
  <c r="H118" i="9"/>
  <c r="I118" i="9"/>
  <c r="K118" i="9"/>
  <c r="L118" i="9"/>
  <c r="H119" i="9"/>
  <c r="I119" i="9"/>
  <c r="K119" i="9"/>
  <c r="L119" i="9"/>
  <c r="H120" i="9"/>
  <c r="I120" i="9"/>
  <c r="K120" i="9"/>
  <c r="L120" i="9"/>
  <c r="H121" i="9"/>
  <c r="I121" i="9"/>
  <c r="K121" i="9"/>
  <c r="L121" i="9"/>
  <c r="H122" i="9"/>
  <c r="I122" i="9"/>
  <c r="K122" i="9"/>
  <c r="L122" i="9"/>
  <c r="H123" i="9"/>
  <c r="I123" i="9"/>
  <c r="K123" i="9"/>
  <c r="L123" i="9"/>
  <c r="H124" i="9"/>
  <c r="I124" i="9"/>
  <c r="K124" i="9"/>
  <c r="L124" i="9"/>
  <c r="H125" i="9"/>
  <c r="I125" i="9"/>
  <c r="K125" i="9"/>
  <c r="L125" i="9"/>
  <c r="H126" i="9"/>
  <c r="I126" i="9"/>
  <c r="K126" i="9"/>
  <c r="L126" i="9"/>
  <c r="H127" i="9"/>
  <c r="I127" i="9"/>
  <c r="K127" i="9"/>
  <c r="L127" i="9"/>
  <c r="H128" i="9"/>
  <c r="I128" i="9"/>
  <c r="K128" i="9"/>
  <c r="L128" i="9"/>
  <c r="H129" i="9"/>
  <c r="I129" i="9"/>
  <c r="K129" i="9"/>
  <c r="L129" i="9"/>
  <c r="H130" i="9"/>
  <c r="I130" i="9"/>
  <c r="K130" i="9"/>
  <c r="L130" i="9"/>
  <c r="H131" i="9"/>
  <c r="I131" i="9"/>
  <c r="K131" i="9"/>
  <c r="L131" i="9"/>
  <c r="H132" i="9"/>
  <c r="I132" i="9"/>
  <c r="K132" i="9"/>
  <c r="L132" i="9"/>
  <c r="H133" i="9"/>
  <c r="I133" i="9"/>
  <c r="K133" i="9"/>
  <c r="L133" i="9"/>
  <c r="H134" i="9"/>
  <c r="I134" i="9"/>
  <c r="K134" i="9"/>
  <c r="L134" i="9"/>
  <c r="H135" i="9"/>
  <c r="I135" i="9"/>
  <c r="K135" i="9"/>
  <c r="L135" i="9"/>
  <c r="H136" i="9"/>
  <c r="I136" i="9"/>
  <c r="K136" i="9"/>
  <c r="L136" i="9"/>
  <c r="H137" i="9"/>
  <c r="I137" i="9"/>
  <c r="K137" i="9"/>
  <c r="L137" i="9"/>
  <c r="H138" i="9"/>
  <c r="I138" i="9"/>
  <c r="K138" i="9"/>
  <c r="L138" i="9"/>
  <c r="H139" i="9"/>
  <c r="I139" i="9"/>
  <c r="K139" i="9"/>
  <c r="L139" i="9"/>
  <c r="H140" i="9"/>
  <c r="I140" i="9"/>
  <c r="K140" i="9"/>
  <c r="L140" i="9"/>
  <c r="H141" i="9"/>
  <c r="I141" i="9"/>
  <c r="K141" i="9"/>
  <c r="L141" i="9"/>
  <c r="H142" i="9"/>
  <c r="I142" i="9"/>
  <c r="K142" i="9"/>
  <c r="L142" i="9"/>
  <c r="H143" i="9"/>
  <c r="I143" i="9"/>
  <c r="K143" i="9"/>
  <c r="L143" i="9"/>
  <c r="H144" i="9"/>
  <c r="I144" i="9"/>
  <c r="K144" i="9"/>
  <c r="L144" i="9"/>
  <c r="H145" i="9"/>
  <c r="I145" i="9"/>
  <c r="K145" i="9"/>
  <c r="L145" i="9"/>
  <c r="H146" i="9"/>
  <c r="I146" i="9"/>
  <c r="K146" i="9"/>
  <c r="L146" i="9"/>
  <c r="H147" i="9"/>
  <c r="I147" i="9"/>
  <c r="K147" i="9"/>
  <c r="L147" i="9"/>
  <c r="H148" i="9"/>
  <c r="I148" i="9"/>
  <c r="K148" i="9"/>
  <c r="L148" i="9"/>
  <c r="H149" i="9"/>
  <c r="I149" i="9"/>
  <c r="K149" i="9"/>
  <c r="L149" i="9"/>
  <c r="H150" i="9"/>
  <c r="I150" i="9"/>
  <c r="K150" i="9"/>
  <c r="L150" i="9"/>
  <c r="H151" i="9"/>
  <c r="I151" i="9"/>
  <c r="K151" i="9"/>
  <c r="L151" i="9"/>
  <c r="H152" i="9"/>
  <c r="I152" i="9"/>
  <c r="K152" i="9"/>
  <c r="L152" i="9"/>
  <c r="H153" i="9"/>
  <c r="I153" i="9"/>
  <c r="K153" i="9"/>
  <c r="L153" i="9"/>
  <c r="H154" i="9"/>
  <c r="I154" i="9"/>
  <c r="K154" i="9"/>
  <c r="L154" i="9"/>
  <c r="H155" i="9"/>
  <c r="I155" i="9"/>
  <c r="K155" i="9"/>
  <c r="L155" i="9"/>
  <c r="H156" i="9"/>
  <c r="I156" i="9"/>
  <c r="K156" i="9"/>
  <c r="L156" i="9"/>
  <c r="H157" i="9"/>
  <c r="G157" i="9" s="1"/>
  <c r="I157" i="9"/>
  <c r="K157" i="9"/>
  <c r="L157" i="9"/>
  <c r="H158" i="9"/>
  <c r="I158" i="9"/>
  <c r="K158" i="9"/>
  <c r="L158" i="9"/>
  <c r="H159" i="9"/>
  <c r="I159" i="9"/>
  <c r="K159" i="9"/>
  <c r="L159" i="9"/>
  <c r="H160" i="9"/>
  <c r="I160" i="9"/>
  <c r="K160" i="9"/>
  <c r="L160" i="9"/>
  <c r="H161" i="9"/>
  <c r="I161" i="9"/>
  <c r="K161" i="9"/>
  <c r="L161" i="9"/>
  <c r="H162" i="9"/>
  <c r="I162" i="9"/>
  <c r="K162" i="9"/>
  <c r="L162" i="9"/>
  <c r="H163" i="9"/>
  <c r="I163" i="9"/>
  <c r="K163" i="9"/>
  <c r="L163" i="9"/>
  <c r="H164" i="9"/>
  <c r="I164" i="9"/>
  <c r="K164" i="9"/>
  <c r="L164" i="9"/>
  <c r="H165" i="9"/>
  <c r="I165" i="9"/>
  <c r="K165" i="9"/>
  <c r="L165" i="9"/>
  <c r="H166" i="9"/>
  <c r="I166" i="9"/>
  <c r="K166" i="9"/>
  <c r="L166" i="9"/>
  <c r="H167" i="9"/>
  <c r="I167" i="9"/>
  <c r="K167" i="9"/>
  <c r="L167" i="9"/>
  <c r="H168" i="9"/>
  <c r="I168" i="9"/>
  <c r="K168" i="9"/>
  <c r="L168" i="9"/>
  <c r="H169" i="9"/>
  <c r="I169" i="9"/>
  <c r="K169" i="9"/>
  <c r="L169" i="9"/>
  <c r="H170" i="9"/>
  <c r="I170" i="9"/>
  <c r="K170" i="9"/>
  <c r="L170" i="9"/>
  <c r="H171" i="9"/>
  <c r="G171" i="9" s="1"/>
  <c r="I171" i="9"/>
  <c r="K171" i="9"/>
  <c r="L171" i="9"/>
  <c r="H172" i="9"/>
  <c r="I172" i="9"/>
  <c r="K172" i="9"/>
  <c r="L172" i="9"/>
  <c r="K17" i="6"/>
  <c r="J17" i="6"/>
  <c r="I17" i="6"/>
  <c r="H17" i="6"/>
  <c r="K16" i="6"/>
  <c r="J16" i="6"/>
  <c r="I16" i="6"/>
  <c r="H16" i="6"/>
  <c r="K14" i="6"/>
  <c r="J14" i="6"/>
  <c r="I14" i="6"/>
  <c r="H14" i="6"/>
  <c r="G16" i="6"/>
  <c r="F16" i="6"/>
  <c r="E16" i="6"/>
  <c r="D16" i="6"/>
  <c r="G17" i="6"/>
  <c r="F17" i="6"/>
  <c r="E17" i="6"/>
  <c r="D17" i="6"/>
  <c r="G14" i="6"/>
  <c r="F14" i="6"/>
  <c r="E14" i="6"/>
  <c r="D14" i="6"/>
  <c r="B150" i="9"/>
  <c r="C150" i="9"/>
  <c r="D150" i="9"/>
  <c r="E150" i="9"/>
  <c r="F150" i="9"/>
  <c r="B189" i="9"/>
  <c r="C189" i="9"/>
  <c r="D189" i="9"/>
  <c r="E189" i="9"/>
  <c r="F189" i="9"/>
  <c r="B190" i="9"/>
  <c r="C190" i="9"/>
  <c r="D190" i="9"/>
  <c r="E190" i="9"/>
  <c r="F190" i="9"/>
  <c r="B191" i="9"/>
  <c r="C191" i="9"/>
  <c r="D191" i="9"/>
  <c r="E191" i="9"/>
  <c r="F191" i="9"/>
  <c r="B192" i="9"/>
  <c r="C192" i="9"/>
  <c r="D192" i="9"/>
  <c r="E192" i="9"/>
  <c r="F192" i="9"/>
  <c r="B193" i="9"/>
  <c r="C193" i="9"/>
  <c r="D193" i="9"/>
  <c r="E193" i="9"/>
  <c r="F193" i="9"/>
  <c r="B185" i="9"/>
  <c r="C185" i="9"/>
  <c r="D185" i="9"/>
  <c r="E185" i="9"/>
  <c r="F185" i="9"/>
  <c r="B186" i="9"/>
  <c r="C186" i="9"/>
  <c r="D186" i="9"/>
  <c r="E186" i="9"/>
  <c r="F186" i="9"/>
  <c r="B187" i="9"/>
  <c r="C187" i="9"/>
  <c r="D187" i="9"/>
  <c r="E187" i="9"/>
  <c r="F187" i="9"/>
  <c r="B188" i="9"/>
  <c r="C188" i="9"/>
  <c r="D188" i="9"/>
  <c r="E188" i="9"/>
  <c r="F188" i="9"/>
  <c r="B183" i="9"/>
  <c r="C183" i="9"/>
  <c r="D183" i="9"/>
  <c r="E183" i="9"/>
  <c r="F183" i="9"/>
  <c r="B179" i="9"/>
  <c r="C179" i="9"/>
  <c r="D179" i="9"/>
  <c r="E179" i="9"/>
  <c r="F179" i="9"/>
  <c r="Q187" i="1"/>
  <c r="B144" i="9"/>
  <c r="C144" i="9"/>
  <c r="D144" i="9"/>
  <c r="E144" i="9"/>
  <c r="F144" i="9"/>
  <c r="B141" i="9"/>
  <c r="C141" i="9"/>
  <c r="D141" i="9"/>
  <c r="E141" i="9"/>
  <c r="F141" i="9"/>
  <c r="B103" i="9"/>
  <c r="C103" i="9"/>
  <c r="D103" i="9"/>
  <c r="E103" i="9"/>
  <c r="F103" i="9"/>
  <c r="B104" i="9"/>
  <c r="C104" i="9"/>
  <c r="D104" i="9"/>
  <c r="E104" i="9"/>
  <c r="F104" i="9"/>
  <c r="B105" i="9"/>
  <c r="C105" i="9"/>
  <c r="D105" i="9"/>
  <c r="E105" i="9"/>
  <c r="F105" i="9"/>
  <c r="B106" i="9"/>
  <c r="C106" i="9"/>
  <c r="D106" i="9"/>
  <c r="E106" i="9"/>
  <c r="F106" i="9"/>
  <c r="B94" i="9"/>
  <c r="C94" i="9"/>
  <c r="D94" i="9"/>
  <c r="E94" i="9"/>
  <c r="F94" i="9"/>
  <c r="B91" i="9"/>
  <c r="C91" i="9"/>
  <c r="D91" i="9"/>
  <c r="E91" i="9"/>
  <c r="F91" i="9"/>
  <c r="B92" i="9"/>
  <c r="C92" i="9"/>
  <c r="D92" i="9"/>
  <c r="E92" i="9"/>
  <c r="F92" i="9"/>
  <c r="B84" i="9"/>
  <c r="C84" i="9"/>
  <c r="D84" i="9"/>
  <c r="E84" i="9"/>
  <c r="F84" i="9"/>
  <c r="B85" i="9"/>
  <c r="C85" i="9"/>
  <c r="D85" i="9"/>
  <c r="E85" i="9"/>
  <c r="F85" i="9"/>
  <c r="B86" i="9"/>
  <c r="C86" i="9"/>
  <c r="D86" i="9"/>
  <c r="E86" i="9"/>
  <c r="F86" i="9"/>
  <c r="B87" i="9"/>
  <c r="C87" i="9"/>
  <c r="D87" i="9"/>
  <c r="E87" i="9"/>
  <c r="F87" i="9"/>
  <c r="B50" i="9"/>
  <c r="C50" i="9"/>
  <c r="D50" i="9"/>
  <c r="E50" i="9"/>
  <c r="F50" i="9"/>
  <c r="B43" i="9"/>
  <c r="C43" i="9"/>
  <c r="D43" i="9"/>
  <c r="E43" i="9"/>
  <c r="F43" i="9"/>
  <c r="B31" i="9"/>
  <c r="C31" i="9"/>
  <c r="D31" i="9"/>
  <c r="E31" i="9"/>
  <c r="F31" i="9"/>
  <c r="B32" i="9"/>
  <c r="C32" i="9"/>
  <c r="D32" i="9"/>
  <c r="E32" i="9"/>
  <c r="F32" i="9"/>
  <c r="B33" i="9"/>
  <c r="C33" i="9"/>
  <c r="D33" i="9"/>
  <c r="E33" i="9"/>
  <c r="F33" i="9"/>
  <c r="B34" i="9"/>
  <c r="C34" i="9"/>
  <c r="D34" i="9"/>
  <c r="E34" i="9"/>
  <c r="F34" i="9"/>
  <c r="B35" i="9"/>
  <c r="C35" i="9"/>
  <c r="D35" i="9"/>
  <c r="E35" i="9"/>
  <c r="F35" i="9"/>
  <c r="B36" i="9"/>
  <c r="C36" i="9"/>
  <c r="D36" i="9"/>
  <c r="E36" i="9"/>
  <c r="F36" i="9"/>
  <c r="Q192" i="1"/>
  <c r="Q193" i="1"/>
  <c r="Q189" i="1"/>
  <c r="Q190" i="1"/>
  <c r="Q191" i="1"/>
  <c r="Q185" i="1"/>
  <c r="Q186" i="1"/>
  <c r="Q188" i="1"/>
  <c r="Q183" i="1"/>
  <c r="Q179" i="1"/>
  <c r="Q173" i="1"/>
  <c r="Q150" i="1"/>
  <c r="Q144" i="1"/>
  <c r="Q141" i="1"/>
  <c r="Q103" i="1"/>
  <c r="Q104" i="1"/>
  <c r="Q105" i="1"/>
  <c r="Q106" i="1"/>
  <c r="Q94" i="1"/>
  <c r="Q91" i="1"/>
  <c r="Q92" i="1"/>
  <c r="Q84" i="1"/>
  <c r="Q85" i="1"/>
  <c r="Q86" i="1"/>
  <c r="Q87" i="1"/>
  <c r="Q50" i="1"/>
  <c r="Q43" i="1"/>
  <c r="Q31" i="1"/>
  <c r="Q32" i="1"/>
  <c r="Q33" i="1"/>
  <c r="Q34" i="1"/>
  <c r="Q35" i="1"/>
  <c r="Q36" i="1"/>
  <c r="Q8" i="1"/>
  <c r="Q9" i="1"/>
  <c r="J156" i="9" l="1"/>
  <c r="J40" i="9"/>
  <c r="J57" i="9"/>
  <c r="J49" i="9"/>
  <c r="J41" i="9"/>
  <c r="G150" i="9"/>
  <c r="G118" i="9"/>
  <c r="G56" i="9"/>
  <c r="G54" i="9"/>
  <c r="G52" i="9"/>
  <c r="G50" i="9"/>
  <c r="G138" i="9"/>
  <c r="G110" i="9"/>
  <c r="G106" i="9"/>
  <c r="J136" i="9"/>
  <c r="J134" i="9"/>
  <c r="J130" i="9"/>
  <c r="J124" i="9"/>
  <c r="J120" i="9"/>
  <c r="J114" i="9"/>
  <c r="J108" i="9"/>
  <c r="J104" i="9"/>
  <c r="J82" i="9"/>
  <c r="J80" i="9"/>
  <c r="J56" i="9"/>
  <c r="J125" i="9"/>
  <c r="J105" i="9"/>
  <c r="J65" i="9"/>
  <c r="G139" i="9"/>
  <c r="J172" i="9"/>
  <c r="J168" i="9"/>
  <c r="J152" i="9"/>
  <c r="J150" i="9"/>
  <c r="G137" i="9"/>
  <c r="G125" i="9"/>
  <c r="G97" i="9"/>
  <c r="G95" i="9"/>
  <c r="G87" i="9"/>
  <c r="G170" i="9"/>
  <c r="G154" i="9"/>
  <c r="J146" i="9"/>
  <c r="J140" i="9"/>
  <c r="J153" i="9"/>
  <c r="G114" i="9"/>
  <c r="J74" i="9"/>
  <c r="J72" i="9"/>
  <c r="G96" i="9"/>
  <c r="G88" i="9"/>
  <c r="G86" i="9"/>
  <c r="J50" i="9"/>
  <c r="J48" i="9"/>
  <c r="J34" i="9"/>
  <c r="J32" i="9"/>
  <c r="J26" i="9"/>
  <c r="J24" i="9"/>
  <c r="J18" i="9"/>
  <c r="J15" i="9"/>
  <c r="J166" i="9"/>
  <c r="J162" i="9"/>
  <c r="G108" i="9"/>
  <c r="J102" i="9"/>
  <c r="J98" i="9"/>
  <c r="J92" i="9"/>
  <c r="J88" i="9"/>
  <c r="J86" i="9"/>
  <c r="G32" i="9"/>
  <c r="G30" i="9"/>
  <c r="G28" i="9"/>
  <c r="G26" i="9"/>
  <c r="G24" i="9"/>
  <c r="G22" i="9"/>
  <c r="G20" i="9"/>
  <c r="G18" i="9"/>
  <c r="G166" i="9"/>
  <c r="G162" i="9"/>
  <c r="G158" i="9"/>
  <c r="J109" i="9"/>
  <c r="G102" i="9"/>
  <c r="G98" i="9"/>
  <c r="G94" i="9"/>
  <c r="G90" i="9"/>
  <c r="G63" i="9"/>
  <c r="G61" i="9"/>
  <c r="G59" i="9"/>
  <c r="G57" i="9"/>
  <c r="J25" i="9"/>
  <c r="G146" i="9"/>
  <c r="G142" i="9"/>
  <c r="G119" i="9"/>
  <c r="G84" i="9"/>
  <c r="G82" i="9"/>
  <c r="J66" i="9"/>
  <c r="J64" i="9"/>
  <c r="J58" i="9"/>
  <c r="G169" i="9"/>
  <c r="J141" i="9"/>
  <c r="G140" i="9"/>
  <c r="G134" i="9"/>
  <c r="G130" i="9"/>
  <c r="G126" i="9"/>
  <c r="G122" i="9"/>
  <c r="J118" i="9"/>
  <c r="G105" i="9"/>
  <c r="G64" i="9"/>
  <c r="G62" i="9"/>
  <c r="G60" i="9"/>
  <c r="G58" i="9"/>
  <c r="J42" i="9"/>
  <c r="G151" i="9"/>
  <c r="G120" i="9"/>
  <c r="G85" i="9"/>
  <c r="G83" i="9"/>
  <c r="G81" i="9"/>
  <c r="J93" i="9"/>
  <c r="J137" i="9"/>
  <c r="J89" i="9"/>
  <c r="J33" i="9"/>
  <c r="J169" i="9"/>
  <c r="J121" i="9"/>
  <c r="J81" i="9"/>
  <c r="J16" i="9"/>
  <c r="J157" i="9"/>
  <c r="J73" i="9"/>
  <c r="G107" i="9"/>
  <c r="G148" i="9"/>
  <c r="G129" i="9"/>
  <c r="G127" i="9"/>
  <c r="G116" i="9"/>
  <c r="G93" i="9"/>
  <c r="G160" i="9"/>
  <c r="G149" i="9"/>
  <c r="G147" i="9"/>
  <c r="G117" i="9"/>
  <c r="G115" i="9"/>
  <c r="G111" i="9"/>
  <c r="G104" i="9"/>
  <c r="G91" i="9"/>
  <c r="G15" i="9"/>
  <c r="G165" i="9"/>
  <c r="G163" i="9"/>
  <c r="G141" i="9"/>
  <c r="G132" i="9"/>
  <c r="G121" i="9"/>
  <c r="G101" i="9"/>
  <c r="G99" i="9"/>
  <c r="G71" i="9"/>
  <c r="G69" i="9"/>
  <c r="G67" i="9"/>
  <c r="G65" i="9"/>
  <c r="G40" i="9"/>
  <c r="G38" i="9"/>
  <c r="G36" i="9"/>
  <c r="G34" i="9"/>
  <c r="G13" i="9"/>
  <c r="G172" i="9"/>
  <c r="G161" i="9"/>
  <c r="G159" i="9"/>
  <c r="G152" i="9"/>
  <c r="G128" i="9"/>
  <c r="G135" i="9"/>
  <c r="G113" i="9"/>
  <c r="G80" i="9"/>
  <c r="G76" i="9"/>
  <c r="G45" i="9"/>
  <c r="G43" i="9"/>
  <c r="G9" i="9"/>
  <c r="G164" i="9"/>
  <c r="G153" i="9"/>
  <c r="G133" i="9"/>
  <c r="G131" i="9"/>
  <c r="G109" i="9"/>
  <c r="G100" i="9"/>
  <c r="G89" i="9"/>
  <c r="G72" i="9"/>
  <c r="G70" i="9"/>
  <c r="G68" i="9"/>
  <c r="G66" i="9"/>
  <c r="G39" i="9"/>
  <c r="G37" i="9"/>
  <c r="G35" i="9"/>
  <c r="G33" i="9"/>
  <c r="G168" i="9"/>
  <c r="G144" i="9"/>
  <c r="G124" i="9"/>
  <c r="G78" i="9"/>
  <c r="G74" i="9"/>
  <c r="G47" i="9"/>
  <c r="G41" i="9"/>
  <c r="G11" i="9"/>
  <c r="G155" i="9"/>
  <c r="G167" i="9"/>
  <c r="G156" i="9"/>
  <c r="G145" i="9"/>
  <c r="G143" i="9"/>
  <c r="G136" i="9"/>
  <c r="G123" i="9"/>
  <c r="G112" i="9"/>
  <c r="G103" i="9"/>
  <c r="G92" i="9"/>
  <c r="G79" i="9"/>
  <c r="G77" i="9"/>
  <c r="G75" i="9"/>
  <c r="G73" i="9"/>
  <c r="G48" i="9"/>
  <c r="G46" i="9"/>
  <c r="G44" i="9"/>
  <c r="G42" i="9"/>
  <c r="G14" i="9"/>
  <c r="G12" i="9"/>
  <c r="G10" i="9"/>
  <c r="G8" i="9"/>
  <c r="J167" i="9"/>
  <c r="J160" i="9"/>
  <c r="J158" i="9"/>
  <c r="J151" i="9"/>
  <c r="J144" i="9"/>
  <c r="J142" i="9"/>
  <c r="J135" i="9"/>
  <c r="J128" i="9"/>
  <c r="J126" i="9"/>
  <c r="J119" i="9"/>
  <c r="J112" i="9"/>
  <c r="J110" i="9"/>
  <c r="J103" i="9"/>
  <c r="J96" i="9"/>
  <c r="J94" i="9"/>
  <c r="J87" i="9"/>
  <c r="J78" i="9"/>
  <c r="J76" i="9"/>
  <c r="J63" i="9"/>
  <c r="J61" i="9"/>
  <c r="J59" i="9"/>
  <c r="J46" i="9"/>
  <c r="J44" i="9"/>
  <c r="J31" i="9"/>
  <c r="J29" i="9"/>
  <c r="J27" i="9"/>
  <c r="J13" i="9"/>
  <c r="J11" i="9"/>
  <c r="J9" i="9"/>
  <c r="J170" i="9"/>
  <c r="J165" i="9"/>
  <c r="J163" i="9"/>
  <c r="J154" i="9"/>
  <c r="J149" i="9"/>
  <c r="J147" i="9"/>
  <c r="J138" i="9"/>
  <c r="J133" i="9"/>
  <c r="J131" i="9"/>
  <c r="J122" i="9"/>
  <c r="J117" i="9"/>
  <c r="J115" i="9"/>
  <c r="J106" i="9"/>
  <c r="J101" i="9"/>
  <c r="J90" i="9"/>
  <c r="J85" i="9"/>
  <c r="J83" i="9"/>
  <c r="J70" i="9"/>
  <c r="J68" i="9"/>
  <c r="J55" i="9"/>
  <c r="J53" i="9"/>
  <c r="J51" i="9"/>
  <c r="J38" i="9"/>
  <c r="J36" i="9"/>
  <c r="J23" i="9"/>
  <c r="J21" i="9"/>
  <c r="J19" i="9"/>
  <c r="J161" i="9"/>
  <c r="J159" i="9"/>
  <c r="J145" i="9"/>
  <c r="J143" i="9"/>
  <c r="J129" i="9"/>
  <c r="J127" i="9"/>
  <c r="J113" i="9"/>
  <c r="J111" i="9"/>
  <c r="J97" i="9"/>
  <c r="J79" i="9"/>
  <c r="J77" i="9"/>
  <c r="J75" i="9"/>
  <c r="J62" i="9"/>
  <c r="J60" i="9"/>
  <c r="J47" i="9"/>
  <c r="J45" i="9"/>
  <c r="J43" i="9"/>
  <c r="J30" i="9"/>
  <c r="J28" i="9"/>
  <c r="J14" i="9"/>
  <c r="J12" i="9"/>
  <c r="J8" i="9"/>
  <c r="J171" i="9"/>
  <c r="J164" i="9"/>
  <c r="J155" i="9"/>
  <c r="J148" i="9"/>
  <c r="J139" i="9"/>
  <c r="J132" i="9"/>
  <c r="J116" i="9"/>
  <c r="J107" i="9"/>
  <c r="J100" i="9"/>
  <c r="J84" i="9"/>
  <c r="J71" i="9"/>
  <c r="J69" i="9"/>
  <c r="J67" i="9"/>
  <c r="J54" i="9"/>
  <c r="J52" i="9"/>
  <c r="J39" i="9"/>
  <c r="J37" i="9"/>
  <c r="J35" i="9"/>
  <c r="J22" i="9"/>
  <c r="J20" i="9"/>
  <c r="J95" i="9"/>
  <c r="J123" i="9"/>
  <c r="J91" i="9"/>
  <c r="J99" i="9"/>
  <c r="J10" i="9"/>
  <c r="I9" i="7" l="1"/>
  <c r="A2" i="10"/>
  <c r="A6" i="10"/>
  <c r="B6" i="10"/>
  <c r="C6" i="10"/>
  <c r="D6" i="10"/>
  <c r="B7" i="10"/>
  <c r="B8" i="10"/>
  <c r="B10" i="10"/>
  <c r="B11" i="10"/>
  <c r="B12" i="10"/>
  <c r="B13" i="10"/>
  <c r="B14" i="10"/>
  <c r="B15" i="10"/>
  <c r="B16" i="10"/>
  <c r="B17" i="10"/>
  <c r="C6" i="9"/>
  <c r="A7" i="9"/>
  <c r="B7" i="9"/>
  <c r="C7" i="9"/>
  <c r="D7" i="9"/>
  <c r="E7" i="9"/>
  <c r="F7" i="9"/>
  <c r="H7" i="9"/>
  <c r="I7" i="9"/>
  <c r="K7" i="9"/>
  <c r="L7" i="9"/>
  <c r="B8" i="9"/>
  <c r="C8" i="9"/>
  <c r="D8" i="9"/>
  <c r="E8" i="9"/>
  <c r="F8" i="9"/>
  <c r="B9" i="9"/>
  <c r="C9" i="9"/>
  <c r="D9" i="9"/>
  <c r="E9" i="9"/>
  <c r="F9" i="9"/>
  <c r="B10" i="9"/>
  <c r="C10" i="9"/>
  <c r="B11" i="9"/>
  <c r="C11" i="9"/>
  <c r="D11" i="9"/>
  <c r="E11" i="9"/>
  <c r="F11" i="9"/>
  <c r="B12" i="9"/>
  <c r="C12" i="9"/>
  <c r="D12" i="9"/>
  <c r="E12" i="9"/>
  <c r="F12" i="9"/>
  <c r="B13" i="9"/>
  <c r="C13" i="9"/>
  <c r="D13" i="9"/>
  <c r="E13" i="9"/>
  <c r="F13" i="9"/>
  <c r="B14" i="9"/>
  <c r="C14" i="9"/>
  <c r="D14" i="9"/>
  <c r="E14" i="9"/>
  <c r="F14" i="9"/>
  <c r="B15" i="9"/>
  <c r="C15" i="9"/>
  <c r="D15" i="9"/>
  <c r="E15" i="9"/>
  <c r="F15" i="9"/>
  <c r="B16" i="9"/>
  <c r="C16" i="9"/>
  <c r="B18" i="9"/>
  <c r="C18" i="9"/>
  <c r="D18" i="9"/>
  <c r="E18" i="9"/>
  <c r="F18" i="9"/>
  <c r="B19" i="9"/>
  <c r="C19" i="9"/>
  <c r="D19" i="9"/>
  <c r="E19" i="9"/>
  <c r="F19" i="9"/>
  <c r="B20" i="9"/>
  <c r="C20" i="9"/>
  <c r="D20" i="9"/>
  <c r="E20" i="9"/>
  <c r="F20" i="9"/>
  <c r="B21" i="9"/>
  <c r="C21" i="9"/>
  <c r="D21" i="9"/>
  <c r="E21" i="9"/>
  <c r="F21" i="9"/>
  <c r="B22" i="9"/>
  <c r="C22" i="9"/>
  <c r="D22" i="9"/>
  <c r="E22" i="9"/>
  <c r="F22" i="9"/>
  <c r="B23" i="9"/>
  <c r="C23" i="9"/>
  <c r="B24" i="9"/>
  <c r="C24" i="9"/>
  <c r="D24" i="9"/>
  <c r="E24" i="9"/>
  <c r="F24" i="9"/>
  <c r="B25" i="9"/>
  <c r="C25" i="9"/>
  <c r="D25" i="9"/>
  <c r="E25" i="9"/>
  <c r="F25" i="9"/>
  <c r="B26" i="9"/>
  <c r="C26" i="9"/>
  <c r="D26" i="9"/>
  <c r="E26" i="9"/>
  <c r="F26" i="9"/>
  <c r="B27" i="9"/>
  <c r="C27" i="9"/>
  <c r="D27" i="9"/>
  <c r="E27" i="9"/>
  <c r="F27" i="9"/>
  <c r="B28" i="9"/>
  <c r="C28" i="9"/>
  <c r="D28" i="9"/>
  <c r="E28" i="9"/>
  <c r="F28" i="9"/>
  <c r="B29" i="9"/>
  <c r="C29" i="9"/>
  <c r="D29" i="9"/>
  <c r="E29" i="9"/>
  <c r="F29" i="9"/>
  <c r="B30" i="9"/>
  <c r="C30" i="9"/>
  <c r="D30" i="9"/>
  <c r="E30" i="9"/>
  <c r="F30" i="9"/>
  <c r="B37" i="9"/>
  <c r="C37" i="9"/>
  <c r="D37" i="9"/>
  <c r="E37" i="9"/>
  <c r="F37" i="9"/>
  <c r="B38" i="9"/>
  <c r="C38" i="9"/>
  <c r="B39" i="9"/>
  <c r="C39" i="9"/>
  <c r="D39" i="9"/>
  <c r="E39" i="9"/>
  <c r="F39" i="9"/>
  <c r="B40" i="9"/>
  <c r="C40" i="9"/>
  <c r="D40" i="9"/>
  <c r="E40" i="9"/>
  <c r="F40" i="9"/>
  <c r="B41" i="9"/>
  <c r="C41" i="9"/>
  <c r="B42" i="9"/>
  <c r="C42" i="9"/>
  <c r="D42" i="9"/>
  <c r="E42" i="9"/>
  <c r="F42" i="9"/>
  <c r="B44" i="9"/>
  <c r="C44" i="9"/>
  <c r="D44" i="9"/>
  <c r="E44" i="9"/>
  <c r="F44" i="9"/>
  <c r="B45" i="9"/>
  <c r="C45" i="9"/>
  <c r="D45" i="9"/>
  <c r="E45" i="9"/>
  <c r="F45" i="9"/>
  <c r="B46" i="9"/>
  <c r="C46" i="9"/>
  <c r="D46" i="9"/>
  <c r="E46" i="9"/>
  <c r="F46" i="9"/>
  <c r="B47" i="9"/>
  <c r="C47" i="9"/>
  <c r="D47" i="9"/>
  <c r="E47" i="9"/>
  <c r="F47" i="9"/>
  <c r="B48" i="9"/>
  <c r="C48" i="9"/>
  <c r="D48" i="9"/>
  <c r="E48" i="9"/>
  <c r="F48" i="9"/>
  <c r="B49" i="9"/>
  <c r="C49" i="9"/>
  <c r="D49" i="9"/>
  <c r="E49" i="9"/>
  <c r="F49" i="9"/>
  <c r="B51" i="9"/>
  <c r="C51" i="9"/>
  <c r="D51" i="9"/>
  <c r="E51" i="9"/>
  <c r="F51" i="9"/>
  <c r="B52" i="9"/>
  <c r="C52" i="9"/>
  <c r="D52" i="9"/>
  <c r="E52" i="9"/>
  <c r="F52" i="9"/>
  <c r="B53" i="9"/>
  <c r="C53" i="9"/>
  <c r="D53" i="9"/>
  <c r="E53" i="9"/>
  <c r="F53" i="9"/>
  <c r="B54" i="9"/>
  <c r="C54" i="9"/>
  <c r="D54" i="9"/>
  <c r="E54" i="9"/>
  <c r="F54" i="9"/>
  <c r="B55" i="9"/>
  <c r="C55" i="9"/>
  <c r="D55" i="9"/>
  <c r="E55" i="9"/>
  <c r="F55" i="9"/>
  <c r="B56" i="9"/>
  <c r="C56" i="9"/>
  <c r="D56" i="9"/>
  <c r="E56" i="9"/>
  <c r="F56" i="9"/>
  <c r="B57" i="9"/>
  <c r="C57" i="9"/>
  <c r="D57" i="9"/>
  <c r="E57" i="9"/>
  <c r="F57" i="9"/>
  <c r="B58" i="9"/>
  <c r="C58" i="9"/>
  <c r="D58" i="9"/>
  <c r="E58" i="9"/>
  <c r="F58" i="9"/>
  <c r="B59" i="9"/>
  <c r="C59" i="9"/>
  <c r="D59" i="9"/>
  <c r="E59" i="9"/>
  <c r="F59" i="9"/>
  <c r="B60" i="9"/>
  <c r="C60" i="9"/>
  <c r="D60" i="9"/>
  <c r="E60" i="9"/>
  <c r="F60" i="9"/>
  <c r="B61" i="9"/>
  <c r="C61" i="9"/>
  <c r="D61" i="9"/>
  <c r="E61" i="9"/>
  <c r="F61" i="9"/>
  <c r="B62" i="9"/>
  <c r="C62" i="9"/>
  <c r="D62" i="9"/>
  <c r="E62" i="9"/>
  <c r="F62" i="9"/>
  <c r="B63" i="9"/>
  <c r="C63" i="9"/>
  <c r="D63" i="9"/>
  <c r="E63" i="9"/>
  <c r="F63" i="9"/>
  <c r="B64" i="9"/>
  <c r="C64" i="9"/>
  <c r="D64" i="9"/>
  <c r="E64" i="9"/>
  <c r="F64" i="9"/>
  <c r="B65" i="9"/>
  <c r="C65" i="9"/>
  <c r="D65" i="9"/>
  <c r="E65" i="9"/>
  <c r="F65" i="9"/>
  <c r="B66" i="9"/>
  <c r="C66" i="9"/>
  <c r="D66" i="9"/>
  <c r="E66" i="9"/>
  <c r="F66" i="9"/>
  <c r="B67" i="9"/>
  <c r="C67" i="9"/>
  <c r="D67" i="9"/>
  <c r="E67" i="9"/>
  <c r="F67" i="9"/>
  <c r="B68" i="9"/>
  <c r="C68" i="9"/>
  <c r="B69" i="9"/>
  <c r="C69" i="9"/>
  <c r="D69" i="9"/>
  <c r="E69" i="9"/>
  <c r="F69" i="9"/>
  <c r="B70" i="9"/>
  <c r="C70" i="9"/>
  <c r="D70" i="9"/>
  <c r="E70" i="9"/>
  <c r="F70" i="9"/>
  <c r="B71" i="9"/>
  <c r="C71" i="9"/>
  <c r="D71" i="9"/>
  <c r="E71" i="9"/>
  <c r="F71" i="9"/>
  <c r="B72" i="9"/>
  <c r="C72" i="9"/>
  <c r="D72" i="9"/>
  <c r="E72" i="9"/>
  <c r="F72" i="9"/>
  <c r="B73" i="9"/>
  <c r="C73" i="9"/>
  <c r="D73" i="9"/>
  <c r="E73" i="9"/>
  <c r="F73" i="9"/>
  <c r="B74" i="9"/>
  <c r="C74" i="9"/>
  <c r="D74" i="9"/>
  <c r="E74" i="9"/>
  <c r="F74" i="9"/>
  <c r="B75" i="9"/>
  <c r="C75" i="9"/>
  <c r="D75" i="9"/>
  <c r="E75" i="9"/>
  <c r="F75" i="9"/>
  <c r="B76" i="9"/>
  <c r="C76" i="9"/>
  <c r="D76" i="9"/>
  <c r="E76" i="9"/>
  <c r="F76" i="9"/>
  <c r="B77" i="9"/>
  <c r="C77" i="9"/>
  <c r="D77" i="9"/>
  <c r="E77" i="9"/>
  <c r="F77" i="9"/>
  <c r="B78" i="9"/>
  <c r="C78" i="9"/>
  <c r="D78" i="9"/>
  <c r="E78" i="9"/>
  <c r="F78" i="9"/>
  <c r="B79" i="9"/>
  <c r="C79" i="9"/>
  <c r="D79" i="9"/>
  <c r="E79" i="9"/>
  <c r="F79" i="9"/>
  <c r="B80" i="9"/>
  <c r="C80" i="9"/>
  <c r="B81" i="9"/>
  <c r="C81" i="9"/>
  <c r="D81" i="9"/>
  <c r="E81" i="9"/>
  <c r="F81" i="9"/>
  <c r="B82" i="9"/>
  <c r="C82" i="9"/>
  <c r="D82" i="9"/>
  <c r="E82" i="9"/>
  <c r="F82" i="9"/>
  <c r="B83" i="9"/>
  <c r="C83" i="9"/>
  <c r="D83" i="9"/>
  <c r="E83" i="9"/>
  <c r="F83" i="9"/>
  <c r="B88" i="9"/>
  <c r="C88" i="9"/>
  <c r="D88" i="9"/>
  <c r="E88" i="9"/>
  <c r="F88" i="9"/>
  <c r="B89" i="9"/>
  <c r="C89" i="9"/>
  <c r="D89" i="9"/>
  <c r="E89" i="9"/>
  <c r="F89" i="9"/>
  <c r="B90" i="9"/>
  <c r="C90" i="9"/>
  <c r="D90" i="9"/>
  <c r="E90" i="9"/>
  <c r="F90" i="9"/>
  <c r="B93" i="9"/>
  <c r="C93" i="9"/>
  <c r="D93" i="9"/>
  <c r="E93" i="9"/>
  <c r="F93" i="9"/>
  <c r="B95" i="9"/>
  <c r="C95" i="9"/>
  <c r="D95" i="9"/>
  <c r="E95" i="9"/>
  <c r="F95" i="9"/>
  <c r="B96" i="9"/>
  <c r="C96" i="9"/>
  <c r="D96" i="9"/>
  <c r="E96" i="9"/>
  <c r="F96" i="9"/>
  <c r="B97" i="9"/>
  <c r="C97" i="9"/>
  <c r="D97" i="9"/>
  <c r="E97" i="9"/>
  <c r="F97" i="9"/>
  <c r="B98" i="9"/>
  <c r="C98" i="9"/>
  <c r="B99" i="9"/>
  <c r="C99" i="9"/>
  <c r="D99" i="9"/>
  <c r="E99" i="9"/>
  <c r="F99" i="9"/>
  <c r="B100" i="9"/>
  <c r="C100" i="9"/>
  <c r="D100" i="9"/>
  <c r="E100" i="9"/>
  <c r="F100" i="9"/>
  <c r="B101" i="9"/>
  <c r="C101" i="9"/>
  <c r="D101" i="9"/>
  <c r="E101" i="9"/>
  <c r="F101" i="9"/>
  <c r="B102" i="9"/>
  <c r="C102" i="9"/>
  <c r="D102" i="9"/>
  <c r="E102" i="9"/>
  <c r="F102" i="9"/>
  <c r="B107" i="9"/>
  <c r="C107" i="9"/>
  <c r="D107" i="9"/>
  <c r="E107" i="9"/>
  <c r="F107" i="9"/>
  <c r="B108" i="9"/>
  <c r="C108" i="9"/>
  <c r="D108" i="9"/>
  <c r="E108" i="9"/>
  <c r="F108" i="9"/>
  <c r="B109" i="9"/>
  <c r="C109" i="9"/>
  <c r="D109" i="9"/>
  <c r="E109" i="9"/>
  <c r="F109" i="9"/>
  <c r="B110" i="9"/>
  <c r="C110" i="9"/>
  <c r="D110" i="9"/>
  <c r="E110" i="9"/>
  <c r="F110" i="9"/>
  <c r="B111" i="9"/>
  <c r="C111" i="9"/>
  <c r="D111" i="9"/>
  <c r="E111" i="9"/>
  <c r="F111" i="9"/>
  <c r="B112" i="9"/>
  <c r="C112" i="9"/>
  <c r="D112" i="9"/>
  <c r="E112" i="9"/>
  <c r="F112" i="9"/>
  <c r="B113" i="9"/>
  <c r="C113" i="9"/>
  <c r="D113" i="9"/>
  <c r="E113" i="9"/>
  <c r="F113" i="9"/>
  <c r="B114" i="9"/>
  <c r="C114" i="9"/>
  <c r="D114" i="9"/>
  <c r="E114" i="9"/>
  <c r="F114" i="9"/>
  <c r="B115" i="9"/>
  <c r="C115" i="9"/>
  <c r="D115" i="9"/>
  <c r="E115" i="9"/>
  <c r="F115" i="9"/>
  <c r="B116" i="9"/>
  <c r="C116" i="9"/>
  <c r="D116" i="9"/>
  <c r="E116" i="9"/>
  <c r="F116" i="9"/>
  <c r="B117" i="9"/>
  <c r="C117" i="9"/>
  <c r="D117" i="9"/>
  <c r="E117" i="9"/>
  <c r="F117" i="9"/>
  <c r="B118" i="9"/>
  <c r="C118" i="9"/>
  <c r="D118" i="9"/>
  <c r="E118" i="9"/>
  <c r="F118" i="9"/>
  <c r="B119" i="9"/>
  <c r="C119" i="9"/>
  <c r="D119" i="9"/>
  <c r="E119" i="9"/>
  <c r="F119" i="9"/>
  <c r="B120" i="9"/>
  <c r="C120" i="9"/>
  <c r="D120" i="9"/>
  <c r="E120" i="9"/>
  <c r="F120" i="9"/>
  <c r="B121" i="9"/>
  <c r="C121" i="9"/>
  <c r="D121" i="9"/>
  <c r="E121" i="9"/>
  <c r="F121" i="9"/>
  <c r="B122" i="9"/>
  <c r="C122" i="9"/>
  <c r="D122" i="9"/>
  <c r="E122" i="9"/>
  <c r="F122" i="9"/>
  <c r="B123" i="9"/>
  <c r="C123" i="9"/>
  <c r="D123" i="9"/>
  <c r="E123" i="9"/>
  <c r="F123" i="9"/>
  <c r="B124" i="9"/>
  <c r="C124" i="9"/>
  <c r="D124" i="9"/>
  <c r="E124" i="9"/>
  <c r="F124" i="9"/>
  <c r="B125" i="9"/>
  <c r="C125" i="9"/>
  <c r="D125" i="9"/>
  <c r="E125" i="9"/>
  <c r="F125" i="9"/>
  <c r="B126" i="9"/>
  <c r="C126" i="9"/>
  <c r="D126" i="9"/>
  <c r="E126" i="9"/>
  <c r="F126" i="9"/>
  <c r="B127" i="9"/>
  <c r="C127" i="9"/>
  <c r="D127" i="9"/>
  <c r="E127" i="9"/>
  <c r="F127" i="9"/>
  <c r="B128" i="9"/>
  <c r="C128" i="9"/>
  <c r="D128" i="9"/>
  <c r="E128" i="9"/>
  <c r="F128" i="9"/>
  <c r="B129" i="9"/>
  <c r="C129" i="9"/>
  <c r="D129" i="9"/>
  <c r="E129" i="9"/>
  <c r="F129" i="9"/>
  <c r="B130" i="9"/>
  <c r="C130" i="9"/>
  <c r="D130" i="9"/>
  <c r="E130" i="9"/>
  <c r="F130" i="9"/>
  <c r="B131" i="9"/>
  <c r="C131" i="9"/>
  <c r="D131" i="9"/>
  <c r="E131" i="9"/>
  <c r="F131" i="9"/>
  <c r="B132" i="9"/>
  <c r="C132" i="9"/>
  <c r="D132" i="9"/>
  <c r="E132" i="9"/>
  <c r="F132" i="9"/>
  <c r="B133" i="9"/>
  <c r="C133" i="9"/>
  <c r="D133" i="9"/>
  <c r="E133" i="9"/>
  <c r="F133" i="9"/>
  <c r="B134" i="9"/>
  <c r="C134" i="9"/>
  <c r="D134" i="9"/>
  <c r="E134" i="9"/>
  <c r="F134" i="9"/>
  <c r="B135" i="9"/>
  <c r="C135" i="9"/>
  <c r="D135" i="9"/>
  <c r="E135" i="9"/>
  <c r="F135" i="9"/>
  <c r="B136" i="9"/>
  <c r="C136" i="9"/>
  <c r="D136" i="9"/>
  <c r="E136" i="9"/>
  <c r="F136" i="9"/>
  <c r="B137" i="9"/>
  <c r="C137" i="9"/>
  <c r="D137" i="9"/>
  <c r="E137" i="9"/>
  <c r="F137" i="9"/>
  <c r="B138" i="9"/>
  <c r="C138" i="9"/>
  <c r="D138" i="9"/>
  <c r="E138" i="9"/>
  <c r="F138" i="9"/>
  <c r="B139" i="9"/>
  <c r="C139" i="9"/>
  <c r="D139" i="9"/>
  <c r="E139" i="9"/>
  <c r="F139" i="9"/>
  <c r="B140" i="9"/>
  <c r="C140" i="9"/>
  <c r="D140" i="9"/>
  <c r="E140" i="9"/>
  <c r="F140" i="9"/>
  <c r="B142" i="9"/>
  <c r="C142" i="9"/>
  <c r="D142" i="9"/>
  <c r="E142" i="9"/>
  <c r="F142" i="9"/>
  <c r="B143" i="9"/>
  <c r="C143" i="9"/>
  <c r="D143" i="9"/>
  <c r="E143" i="9"/>
  <c r="F143" i="9"/>
  <c r="B145" i="9"/>
  <c r="C145" i="9"/>
  <c r="B146" i="9"/>
  <c r="C146" i="9"/>
  <c r="D146" i="9"/>
  <c r="E146" i="9"/>
  <c r="F146" i="9"/>
  <c r="B147" i="9"/>
  <c r="C147" i="9"/>
  <c r="D147" i="9"/>
  <c r="E147" i="9"/>
  <c r="F147" i="9"/>
  <c r="B148" i="9"/>
  <c r="C148" i="9"/>
  <c r="D148" i="9"/>
  <c r="E148" i="9"/>
  <c r="F148" i="9"/>
  <c r="B149" i="9"/>
  <c r="C149" i="9"/>
  <c r="D149" i="9"/>
  <c r="E149" i="9"/>
  <c r="F149" i="9"/>
  <c r="B151" i="9"/>
  <c r="C151" i="9"/>
  <c r="D151" i="9"/>
  <c r="E151" i="9"/>
  <c r="F151" i="9"/>
  <c r="B152" i="9"/>
  <c r="C152" i="9"/>
  <c r="D152" i="9"/>
  <c r="E152" i="9"/>
  <c r="F152" i="9"/>
  <c r="B153" i="9"/>
  <c r="C153" i="9"/>
  <c r="D153" i="9"/>
  <c r="E153" i="9"/>
  <c r="F153" i="9"/>
  <c r="B154" i="9"/>
  <c r="C154" i="9"/>
  <c r="D154" i="9"/>
  <c r="E154" i="9"/>
  <c r="F154" i="9"/>
  <c r="B155" i="9"/>
  <c r="C155" i="9"/>
  <c r="D155" i="9"/>
  <c r="E155" i="9"/>
  <c r="F155" i="9"/>
  <c r="B156" i="9"/>
  <c r="C156" i="9"/>
  <c r="D156" i="9"/>
  <c r="E156" i="9"/>
  <c r="F156" i="9"/>
  <c r="B157" i="9"/>
  <c r="C157" i="9"/>
  <c r="D157" i="9"/>
  <c r="E157" i="9"/>
  <c r="F157" i="9"/>
  <c r="B158" i="9"/>
  <c r="C158" i="9"/>
  <c r="D158" i="9"/>
  <c r="E158" i="9"/>
  <c r="F158" i="9"/>
  <c r="B159" i="9"/>
  <c r="C159" i="9"/>
  <c r="D159" i="9"/>
  <c r="E159" i="9"/>
  <c r="F159" i="9"/>
  <c r="B160" i="9"/>
  <c r="C160" i="9"/>
  <c r="D160" i="9"/>
  <c r="E160" i="9"/>
  <c r="F160" i="9"/>
  <c r="B161" i="9"/>
  <c r="C161" i="9"/>
  <c r="D161" i="9"/>
  <c r="E161" i="9"/>
  <c r="F161" i="9"/>
  <c r="B162" i="9"/>
  <c r="C162" i="9"/>
  <c r="D162" i="9"/>
  <c r="E162" i="9"/>
  <c r="F162" i="9"/>
  <c r="B163" i="9"/>
  <c r="C163" i="9"/>
  <c r="D163" i="9"/>
  <c r="E163" i="9"/>
  <c r="F163" i="9"/>
  <c r="B164" i="9"/>
  <c r="C164" i="9"/>
  <c r="D164" i="9"/>
  <c r="E164" i="9"/>
  <c r="F164" i="9"/>
  <c r="B165" i="9"/>
  <c r="C165" i="9"/>
  <c r="D165" i="9"/>
  <c r="E165" i="9"/>
  <c r="F165" i="9"/>
  <c r="B166" i="9"/>
  <c r="C166" i="9"/>
  <c r="D166" i="9"/>
  <c r="E166" i="9"/>
  <c r="F166" i="9"/>
  <c r="B167" i="9"/>
  <c r="C167" i="9"/>
  <c r="D167" i="9"/>
  <c r="E167" i="9"/>
  <c r="F167" i="9"/>
  <c r="B168" i="9"/>
  <c r="C168" i="9"/>
  <c r="D168" i="9"/>
  <c r="E168" i="9"/>
  <c r="F168" i="9"/>
  <c r="B169" i="9"/>
  <c r="C169" i="9"/>
  <c r="D169" i="9"/>
  <c r="E169" i="9"/>
  <c r="F169" i="9"/>
  <c r="B170" i="9"/>
  <c r="C170" i="9"/>
  <c r="D170" i="9"/>
  <c r="E170" i="9"/>
  <c r="F170" i="9"/>
  <c r="B171" i="9"/>
  <c r="C171" i="9"/>
  <c r="D171" i="9"/>
  <c r="E171" i="9"/>
  <c r="F171" i="9"/>
  <c r="B172" i="9"/>
  <c r="C172" i="9"/>
  <c r="D172" i="9"/>
  <c r="E172" i="9"/>
  <c r="F172" i="9"/>
  <c r="B174" i="9"/>
  <c r="C174" i="9"/>
  <c r="D174" i="9"/>
  <c r="E174" i="9"/>
  <c r="F174" i="9"/>
  <c r="B175" i="9"/>
  <c r="C175" i="9"/>
  <c r="B176" i="9"/>
  <c r="C176" i="9"/>
  <c r="D176" i="9"/>
  <c r="E176" i="9"/>
  <c r="F176" i="9"/>
  <c r="B177" i="9"/>
  <c r="C177" i="9"/>
  <c r="D177" i="9"/>
  <c r="E177" i="9"/>
  <c r="F177" i="9"/>
  <c r="B178" i="9"/>
  <c r="C178" i="9"/>
  <c r="D178" i="9"/>
  <c r="E178" i="9"/>
  <c r="F178" i="9"/>
  <c r="B180" i="9"/>
  <c r="C180" i="9"/>
  <c r="B181" i="9"/>
  <c r="C181" i="9"/>
  <c r="D181" i="9"/>
  <c r="E181" i="9"/>
  <c r="F181" i="9"/>
  <c r="B182" i="9"/>
  <c r="C182" i="9"/>
  <c r="D182" i="9"/>
  <c r="E182" i="9"/>
  <c r="F182" i="9"/>
  <c r="B184" i="9"/>
  <c r="C184" i="9"/>
  <c r="D184" i="9"/>
  <c r="E184" i="9"/>
  <c r="F184" i="9"/>
  <c r="A2" i="6"/>
  <c r="D6" i="6"/>
  <c r="E6" i="6"/>
  <c r="F6" i="6"/>
  <c r="G6" i="6"/>
  <c r="H6" i="6"/>
  <c r="I6" i="6"/>
  <c r="J6" i="6"/>
  <c r="K6" i="6"/>
  <c r="A7" i="6"/>
  <c r="A8" i="6" s="1"/>
  <c r="A9" i="6" s="1"/>
  <c r="A10" i="6" s="1"/>
  <c r="A11" i="6" s="1"/>
  <c r="A12" i="6" s="1"/>
  <c r="A13" i="6" s="1"/>
  <c r="A14" i="6" s="1"/>
  <c r="A15" i="6" s="1"/>
  <c r="A16" i="6" s="1"/>
  <c r="A17" i="6" s="1"/>
  <c r="D7" i="6"/>
  <c r="E7" i="6"/>
  <c r="F7" i="6"/>
  <c r="G7" i="6"/>
  <c r="H7" i="6"/>
  <c r="I7" i="6"/>
  <c r="J7" i="6"/>
  <c r="K7" i="6"/>
  <c r="D8" i="6"/>
  <c r="E8" i="6"/>
  <c r="F8" i="6"/>
  <c r="G8" i="6"/>
  <c r="H8" i="6"/>
  <c r="I8" i="6"/>
  <c r="J8" i="6"/>
  <c r="K8" i="6"/>
  <c r="D9" i="6"/>
  <c r="E9" i="6"/>
  <c r="F9" i="6"/>
  <c r="G9" i="6"/>
  <c r="H9" i="6"/>
  <c r="I9" i="6"/>
  <c r="J9" i="6"/>
  <c r="K9" i="6"/>
  <c r="D10" i="6"/>
  <c r="E10" i="6"/>
  <c r="F10" i="6"/>
  <c r="G10" i="6"/>
  <c r="H10" i="6"/>
  <c r="I10" i="6"/>
  <c r="J10" i="6"/>
  <c r="K10" i="6"/>
  <c r="D11" i="6"/>
  <c r="E11" i="6"/>
  <c r="F11" i="6"/>
  <c r="G11" i="6"/>
  <c r="H11" i="6"/>
  <c r="I11" i="6"/>
  <c r="J11" i="6"/>
  <c r="K11" i="6"/>
  <c r="D12" i="6"/>
  <c r="E12" i="6"/>
  <c r="F12" i="6"/>
  <c r="G12" i="6"/>
  <c r="H12" i="6"/>
  <c r="I12" i="6"/>
  <c r="J12" i="6"/>
  <c r="K12" i="6"/>
  <c r="D13" i="6"/>
  <c r="E13" i="6"/>
  <c r="F13" i="6"/>
  <c r="G13" i="6"/>
  <c r="H13" i="6"/>
  <c r="I13" i="6"/>
  <c r="J13" i="6"/>
  <c r="K13" i="6"/>
  <c r="D15" i="6"/>
  <c r="E15" i="6"/>
  <c r="F15" i="6"/>
  <c r="G15" i="6"/>
  <c r="H15" i="6"/>
  <c r="I15" i="6"/>
  <c r="J15" i="6"/>
  <c r="K15" i="6"/>
  <c r="A23" i="6"/>
  <c r="D27" i="6"/>
  <c r="E27" i="6"/>
  <c r="F27" i="6"/>
  <c r="G27" i="6"/>
  <c r="A2" i="7"/>
  <c r="I6" i="7"/>
  <c r="A7" i="7"/>
  <c r="A7" i="10" s="1"/>
  <c r="I7" i="7"/>
  <c r="I8" i="7"/>
  <c r="I10" i="7"/>
  <c r="I11" i="7"/>
  <c r="I12" i="7"/>
  <c r="I13" i="7"/>
  <c r="I14" i="7"/>
  <c r="I15" i="7"/>
  <c r="I16" i="7"/>
  <c r="I17" i="7"/>
  <c r="A2" i="1"/>
  <c r="Q7" i="1"/>
  <c r="A8" i="1"/>
  <c r="Q11" i="1"/>
  <c r="Q12" i="1"/>
  <c r="Q13" i="1"/>
  <c r="Q14" i="1"/>
  <c r="Q15" i="1"/>
  <c r="Q18" i="1"/>
  <c r="Q19" i="1"/>
  <c r="Q20" i="1"/>
  <c r="Q21" i="1"/>
  <c r="Q22" i="1"/>
  <c r="Q24" i="1"/>
  <c r="Q25" i="1"/>
  <c r="Q26" i="1"/>
  <c r="Q27" i="1"/>
  <c r="Q28" i="1"/>
  <c r="Q29" i="1"/>
  <c r="Q30" i="1"/>
  <c r="Q37" i="1"/>
  <c r="Q39" i="1"/>
  <c r="Q40" i="1"/>
  <c r="Q42" i="1"/>
  <c r="Q44" i="1"/>
  <c r="Q45" i="1"/>
  <c r="Q46" i="1"/>
  <c r="Q47" i="1"/>
  <c r="Q48" i="1"/>
  <c r="Q49" i="1"/>
  <c r="Q51" i="1"/>
  <c r="Q52" i="1"/>
  <c r="Q53" i="1"/>
  <c r="Q54" i="1"/>
  <c r="Q55" i="1"/>
  <c r="Q56" i="1"/>
  <c r="Q57" i="1"/>
  <c r="Q58" i="1"/>
  <c r="Q59" i="1"/>
  <c r="Q60" i="1"/>
  <c r="Q61" i="1"/>
  <c r="Q62" i="1"/>
  <c r="Q63" i="1"/>
  <c r="Q64" i="1"/>
  <c r="Q65" i="1"/>
  <c r="Q66" i="1"/>
  <c r="Q67" i="1"/>
  <c r="Q69" i="1"/>
  <c r="Q70" i="1"/>
  <c r="Q71" i="1"/>
  <c r="Q72" i="1"/>
  <c r="Q73" i="1"/>
  <c r="Q74" i="1"/>
  <c r="Q75" i="1"/>
  <c r="Q76" i="1"/>
  <c r="Q77" i="1"/>
  <c r="Q78" i="1"/>
  <c r="Q79" i="1"/>
  <c r="Q81" i="1"/>
  <c r="Q82" i="1"/>
  <c r="Q83" i="1"/>
  <c r="Q88" i="1"/>
  <c r="Q89" i="1"/>
  <c r="Q90" i="1"/>
  <c r="Q93" i="1"/>
  <c r="Q95" i="1"/>
  <c r="Q96" i="1"/>
  <c r="Q97" i="1"/>
  <c r="Q99" i="1"/>
  <c r="Q100" i="1"/>
  <c r="Q101" i="1"/>
  <c r="Q102"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2" i="1"/>
  <c r="Q143" i="1"/>
  <c r="Q146" i="1"/>
  <c r="Q147" i="1"/>
  <c r="Q148" i="1"/>
  <c r="Q149" i="1"/>
  <c r="Q151" i="1"/>
  <c r="Q152" i="1"/>
  <c r="Q153" i="1"/>
  <c r="Q154" i="1"/>
  <c r="Q155" i="1"/>
  <c r="Q156" i="1"/>
  <c r="Q157" i="1"/>
  <c r="Q158" i="1"/>
  <c r="Q159" i="1"/>
  <c r="Q160" i="1"/>
  <c r="Q161" i="1"/>
  <c r="Q162" i="1"/>
  <c r="Q163" i="1"/>
  <c r="Q164" i="1"/>
  <c r="Q165" i="1"/>
  <c r="Q166" i="1"/>
  <c r="Q167" i="1"/>
  <c r="Q168" i="1"/>
  <c r="Q169" i="1"/>
  <c r="Q170" i="1"/>
  <c r="Q171" i="1"/>
  <c r="Q172" i="1"/>
  <c r="Q174" i="1"/>
  <c r="Q176" i="1"/>
  <c r="Q177" i="1"/>
  <c r="Q178" i="1"/>
  <c r="Q181" i="1"/>
  <c r="Q182" i="1"/>
  <c r="Q184" i="1"/>
  <c r="H18" i="6" l="1"/>
  <c r="J18" i="6"/>
  <c r="G18" i="6"/>
  <c r="J7" i="9"/>
  <c r="K18" i="6"/>
  <c r="G7" i="9"/>
  <c r="E18" i="6"/>
  <c r="F18" i="6"/>
  <c r="A9" i="1"/>
  <c r="A8" i="9"/>
  <c r="D18" i="6"/>
  <c r="I18" i="6"/>
  <c r="A8" i="7"/>
  <c r="A8" i="10" s="1"/>
  <c r="D28" i="6"/>
  <c r="G28" i="6"/>
  <c r="F28" i="6"/>
  <c r="E28" i="6"/>
  <c r="A9" i="9" l="1"/>
  <c r="A11" i="1"/>
  <c r="C6" i="6"/>
  <c r="A9" i="7"/>
  <c r="A10" i="7" l="1"/>
  <c r="A10" i="10" s="1"/>
  <c r="A9" i="10"/>
  <c r="L6" i="6"/>
  <c r="A11" i="9"/>
  <c r="A12" i="1"/>
  <c r="A11" i="7" l="1"/>
  <c r="A12" i="7" s="1"/>
  <c r="A13" i="1"/>
  <c r="A12" i="9"/>
  <c r="A11" i="10" l="1"/>
  <c r="A14" i="1"/>
  <c r="A13" i="9"/>
  <c r="A13" i="7"/>
  <c r="A12" i="10"/>
  <c r="A14" i="9" l="1"/>
  <c r="A15" i="1"/>
  <c r="A13" i="10"/>
  <c r="A14" i="7"/>
  <c r="A15" i="9" l="1"/>
  <c r="C7" i="6"/>
  <c r="A14" i="10"/>
  <c r="A15" i="7"/>
  <c r="L7" i="6" l="1"/>
  <c r="A19" i="1"/>
  <c r="A18" i="9"/>
  <c r="A15" i="10"/>
  <c r="A16" i="7"/>
  <c r="A19" i="9" l="1"/>
  <c r="A20" i="1"/>
  <c r="A16" i="10"/>
  <c r="A17" i="7"/>
  <c r="A20" i="9" l="1"/>
  <c r="A21" i="1"/>
  <c r="A17" i="10"/>
  <c r="A21" i="9" l="1"/>
  <c r="A22" i="1"/>
  <c r="C27" i="6"/>
  <c r="A24" i="1" l="1"/>
  <c r="A22" i="9"/>
  <c r="C8" i="6"/>
  <c r="H27" i="6"/>
  <c r="L8" i="6" l="1"/>
  <c r="A24" i="9"/>
  <c r="A25" i="1"/>
  <c r="I27" i="6"/>
  <c r="J27" i="6" s="1"/>
  <c r="A25" i="9" l="1"/>
  <c r="A26" i="1"/>
  <c r="A26" i="9" l="1"/>
  <c r="A27" i="1"/>
  <c r="A28" i="1" l="1"/>
  <c r="A27" i="9"/>
  <c r="A28" i="9" l="1"/>
  <c r="A29" i="1"/>
  <c r="A29" i="9" l="1"/>
  <c r="A30" i="1"/>
  <c r="A31" i="1" s="1"/>
  <c r="A32" i="1" l="1"/>
  <c r="A31" i="9"/>
  <c r="A30" i="9"/>
  <c r="A33" i="1" l="1"/>
  <c r="A32" i="9"/>
  <c r="A34" i="1" l="1"/>
  <c r="A33" i="9"/>
  <c r="A35" i="1" l="1"/>
  <c r="A34" i="9"/>
  <c r="A36" i="1" l="1"/>
  <c r="A35" i="9"/>
  <c r="A37" i="1" l="1"/>
  <c r="A36" i="9"/>
  <c r="A39" i="1" l="1"/>
  <c r="A37" i="9"/>
  <c r="C9" i="6"/>
  <c r="L9" i="6" s="1"/>
  <c r="A40" i="1" l="1"/>
  <c r="C10" i="6" s="1"/>
  <c r="L10" i="6" s="1"/>
  <c r="A39" i="9"/>
  <c r="A40" i="9" l="1"/>
  <c r="A42" i="1"/>
  <c r="A43" i="1" l="1"/>
  <c r="A42" i="9"/>
  <c r="A44" i="1" l="1"/>
  <c r="A43" i="9"/>
  <c r="A44" i="9" l="1"/>
  <c r="A45" i="1"/>
  <c r="A45" i="9" l="1"/>
  <c r="A46" i="1"/>
  <c r="A46" i="9" l="1"/>
  <c r="A47" i="1"/>
  <c r="A47" i="9" l="1"/>
  <c r="A48" i="1"/>
  <c r="A48" i="9" l="1"/>
  <c r="A49" i="1"/>
  <c r="A50" i="1" l="1"/>
  <c r="A49" i="9"/>
  <c r="A51" i="1" l="1"/>
  <c r="A50" i="9"/>
  <c r="A52" i="1" l="1"/>
  <c r="A51" i="9"/>
  <c r="A53" i="1" l="1"/>
  <c r="A52" i="9"/>
  <c r="A54" i="1" l="1"/>
  <c r="A53" i="9"/>
  <c r="A55" i="1" l="1"/>
  <c r="A54" i="9"/>
  <c r="A56" i="1" l="1"/>
  <c r="A55" i="9"/>
  <c r="A57" i="1" l="1"/>
  <c r="A56" i="9"/>
  <c r="A58" i="1" l="1"/>
  <c r="A57" i="9"/>
  <c r="A59" i="1" l="1"/>
  <c r="A58" i="9"/>
  <c r="A60" i="1" l="1"/>
  <c r="A59" i="9"/>
  <c r="A61" i="1" l="1"/>
  <c r="A60" i="9"/>
  <c r="A62" i="1" l="1"/>
  <c r="A61" i="9"/>
  <c r="A63" i="1" l="1"/>
  <c r="A62" i="9"/>
  <c r="A64" i="1" l="1"/>
  <c r="A63" i="9"/>
  <c r="A65" i="1" l="1"/>
  <c r="A64" i="9"/>
  <c r="A66" i="1" l="1"/>
  <c r="A65" i="9"/>
  <c r="A67" i="1" l="1"/>
  <c r="A66" i="9"/>
  <c r="C11" i="6"/>
  <c r="L11" i="6" s="1"/>
  <c r="A67" i="9" l="1"/>
  <c r="A69" i="1"/>
  <c r="A69" i="9" l="1"/>
  <c r="A70" i="1"/>
  <c r="A70" i="9" l="1"/>
  <c r="A71" i="1"/>
  <c r="A72" i="1" l="1"/>
  <c r="A71" i="9"/>
  <c r="A73" i="1" l="1"/>
  <c r="A72" i="9"/>
  <c r="A74" i="1" l="1"/>
  <c r="A73" i="9"/>
  <c r="A75" i="1" l="1"/>
  <c r="A74" i="9"/>
  <c r="A75" i="9" l="1"/>
  <c r="A76" i="1"/>
  <c r="A76" i="9" l="1"/>
  <c r="A77" i="1"/>
  <c r="A78" i="1" l="1"/>
  <c r="A77" i="9"/>
  <c r="A79" i="1" l="1"/>
  <c r="A78" i="9"/>
  <c r="C12" i="6"/>
  <c r="L12" i="6" s="1"/>
  <c r="A79" i="9" l="1"/>
  <c r="A81" i="1"/>
  <c r="A81" i="9" l="1"/>
  <c r="A82" i="1"/>
  <c r="A83" i="1" l="1"/>
  <c r="A82" i="9"/>
  <c r="A84" i="1" l="1"/>
  <c r="A83" i="9"/>
  <c r="A85" i="1" l="1"/>
  <c r="A84" i="9"/>
  <c r="A86" i="1" l="1"/>
  <c r="A85" i="9"/>
  <c r="A87" i="1" l="1"/>
  <c r="A86" i="9"/>
  <c r="A88" i="1" l="1"/>
  <c r="A87" i="9"/>
  <c r="A89" i="1" l="1"/>
  <c r="A88" i="9"/>
  <c r="A90" i="1" l="1"/>
  <c r="A89" i="9"/>
  <c r="A91" i="1" l="1"/>
  <c r="A90" i="9"/>
  <c r="A92" i="1" l="1"/>
  <c r="A91" i="9"/>
  <c r="A93" i="1" l="1"/>
  <c r="A92" i="9"/>
  <c r="A94" i="1" l="1"/>
  <c r="A93" i="9"/>
  <c r="A95" i="1" l="1"/>
  <c r="A94" i="9"/>
  <c r="A96" i="1" l="1"/>
  <c r="A95" i="9"/>
  <c r="A97" i="1" l="1"/>
  <c r="A96" i="9"/>
  <c r="A97" i="9" l="1"/>
  <c r="A99" i="1"/>
  <c r="C13" i="6"/>
  <c r="L13" i="6" s="1"/>
  <c r="A100" i="1" l="1"/>
  <c r="A99" i="9"/>
  <c r="A100" i="9" l="1"/>
  <c r="A101" i="1"/>
  <c r="A102" i="1" l="1"/>
  <c r="A101" i="9"/>
  <c r="A103" i="1" l="1"/>
  <c r="A102" i="9"/>
  <c r="A104" i="1" l="1"/>
  <c r="A103" i="9"/>
  <c r="A105" i="1" l="1"/>
  <c r="A104" i="9"/>
  <c r="A106" i="1" l="1"/>
  <c r="A105" i="9"/>
  <c r="A107" i="1" l="1"/>
  <c r="A106" i="9"/>
  <c r="A108" i="1" l="1"/>
  <c r="A107" i="9"/>
  <c r="A109" i="1" l="1"/>
  <c r="A108" i="9"/>
  <c r="A110" i="1" l="1"/>
  <c r="A109" i="9"/>
  <c r="A111" i="1" l="1"/>
  <c r="A110" i="9"/>
  <c r="A112" i="1" l="1"/>
  <c r="A111" i="9"/>
  <c r="A113" i="1" l="1"/>
  <c r="A112" i="9"/>
  <c r="A114" i="1" l="1"/>
  <c r="A113" i="9"/>
  <c r="A115" i="1" l="1"/>
  <c r="A114" i="9"/>
  <c r="A116" i="1" l="1"/>
  <c r="A115" i="9"/>
  <c r="A117" i="1" l="1"/>
  <c r="A116" i="9"/>
  <c r="A118" i="1" l="1"/>
  <c r="A117" i="9"/>
  <c r="A119" i="1" l="1"/>
  <c r="A118" i="9"/>
  <c r="A120" i="1" l="1"/>
  <c r="A119" i="9"/>
  <c r="A121" i="1" l="1"/>
  <c r="A120" i="9"/>
  <c r="A122" i="1" l="1"/>
  <c r="A121" i="9"/>
  <c r="A123" i="1" l="1"/>
  <c r="A122" i="9"/>
  <c r="A124" i="1" l="1"/>
  <c r="A123" i="9"/>
  <c r="A125" i="1" l="1"/>
  <c r="A124" i="9"/>
  <c r="A126" i="1" l="1"/>
  <c r="A125" i="9"/>
  <c r="A127" i="1" l="1"/>
  <c r="A126" i="9"/>
  <c r="A128" i="1" l="1"/>
  <c r="A127" i="9"/>
  <c r="A129" i="1" l="1"/>
  <c r="A128" i="9"/>
  <c r="A130" i="1" l="1"/>
  <c r="A129" i="9"/>
  <c r="A131" i="1" l="1"/>
  <c r="A130" i="9"/>
  <c r="A132" i="1" l="1"/>
  <c r="A131" i="9"/>
  <c r="A133" i="1" l="1"/>
  <c r="A132" i="9"/>
  <c r="A134" i="1" l="1"/>
  <c r="A133" i="9"/>
  <c r="A135" i="1" l="1"/>
  <c r="A134" i="9"/>
  <c r="A136" i="1" l="1"/>
  <c r="A135" i="9"/>
  <c r="A137" i="1" l="1"/>
  <c r="A136" i="9"/>
  <c r="A138" i="1" l="1"/>
  <c r="A137" i="9"/>
  <c r="A139" i="1" l="1"/>
  <c r="A138" i="9"/>
  <c r="A140" i="1" l="1"/>
  <c r="A139" i="9"/>
  <c r="A141" i="1" l="1"/>
  <c r="A140" i="9"/>
  <c r="A142" i="1" l="1"/>
  <c r="A141" i="9"/>
  <c r="A143" i="1" l="1"/>
  <c r="A142" i="9"/>
  <c r="A144" i="1" l="1"/>
  <c r="C14" i="6" s="1"/>
  <c r="L14" i="6" s="1"/>
  <c r="A143" i="9"/>
  <c r="A146" i="1" l="1"/>
  <c r="A144" i="9"/>
  <c r="A146" i="9" l="1"/>
  <c r="A147" i="1"/>
  <c r="A147" i="9" l="1"/>
  <c r="A148" i="1"/>
  <c r="A148" i="9" l="1"/>
  <c r="A149" i="1"/>
  <c r="A150" i="1" l="1"/>
  <c r="A149" i="9"/>
  <c r="A151" i="1" l="1"/>
  <c r="A152" i="1" s="1"/>
  <c r="A150" i="9"/>
  <c r="A151" i="9" l="1"/>
  <c r="A153" i="1"/>
  <c r="A152" i="9"/>
  <c r="A154" i="1" l="1"/>
  <c r="A153" i="9"/>
  <c r="A155" i="1" l="1"/>
  <c r="A154" i="9"/>
  <c r="A156" i="1" l="1"/>
  <c r="A155" i="9"/>
  <c r="A157" i="1" l="1"/>
  <c r="A156" i="9"/>
  <c r="A158" i="1" l="1"/>
  <c r="A157" i="9"/>
  <c r="A159" i="1" l="1"/>
  <c r="A158" i="9"/>
  <c r="A160" i="1" l="1"/>
  <c r="A159" i="9"/>
  <c r="A161" i="1" l="1"/>
  <c r="A160" i="9"/>
  <c r="A162" i="1" l="1"/>
  <c r="A161" i="9"/>
  <c r="A163" i="1" l="1"/>
  <c r="A162" i="9"/>
  <c r="A164" i="1" l="1"/>
  <c r="A163" i="9"/>
  <c r="A165" i="1" l="1"/>
  <c r="A164" i="9"/>
  <c r="A166" i="1" l="1"/>
  <c r="A165" i="9"/>
  <c r="A167" i="1" l="1"/>
  <c r="A166" i="9"/>
  <c r="A168" i="1" l="1"/>
  <c r="A167" i="9"/>
  <c r="A169" i="1" l="1"/>
  <c r="A168" i="9"/>
  <c r="A170" i="1" l="1"/>
  <c r="A169" i="9"/>
  <c r="A171" i="1" l="1"/>
  <c r="A170" i="9"/>
  <c r="A172" i="1" l="1"/>
  <c r="A171" i="9"/>
  <c r="A173" i="1" l="1"/>
  <c r="A174" i="1" s="1"/>
  <c r="A172" i="9"/>
  <c r="A174" i="9" l="1"/>
  <c r="A176" i="1"/>
  <c r="C15" i="6"/>
  <c r="A176" i="9" l="1"/>
  <c r="A177" i="1"/>
  <c r="L15" i="6"/>
  <c r="A178" i="1" l="1"/>
  <c r="A177" i="9"/>
  <c r="A179" i="1" l="1"/>
  <c r="A178" i="9"/>
  <c r="A181" i="1" l="1"/>
  <c r="A179" i="9"/>
  <c r="C16" i="6"/>
  <c r="L16" i="6" s="1"/>
  <c r="A181" i="9"/>
  <c r="A182" i="1"/>
  <c r="A183" i="1" l="1"/>
  <c r="A183" i="9" s="1"/>
  <c r="A182" i="9"/>
  <c r="A184" i="1" l="1"/>
  <c r="A185" i="1" l="1"/>
  <c r="A184" i="9"/>
  <c r="A186" i="1" l="1"/>
  <c r="A185" i="9"/>
  <c r="A186" i="9" l="1"/>
  <c r="A187" i="1"/>
  <c r="A187" i="9" l="1"/>
  <c r="A188" i="1"/>
  <c r="A188" i="9" l="1"/>
  <c r="A189" i="1"/>
  <c r="A190" i="1" l="1"/>
  <c r="A189" i="9"/>
  <c r="A191" i="1" l="1"/>
  <c r="A190" i="9"/>
  <c r="A192" i="1" l="1"/>
  <c r="A191" i="9"/>
  <c r="A193" i="1" l="1"/>
  <c r="A192" i="9"/>
  <c r="A193" i="9" l="1"/>
  <c r="C17" i="6"/>
  <c r="C18" i="6" l="1"/>
  <c r="L18" i="6" s="1"/>
  <c r="L17" i="6"/>
  <c r="C28" i="6" l="1"/>
  <c r="H28" i="6" s="1"/>
  <c r="I28" i="6" s="1"/>
  <c r="J2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kurmeto</author>
  </authors>
  <commentList>
    <comment ref="A18" authorId="0" shapeId="0" xr:uid="{00000000-0006-0000-0100-000001000000}">
      <text>
        <r>
          <rPr>
            <b/>
            <sz val="9"/>
            <color indexed="81"/>
            <rFont val="Tahoma"/>
            <family val="2"/>
          </rPr>
          <t>Sh:</t>
        </r>
        <r>
          <rPr>
            <sz val="9"/>
            <color indexed="81"/>
            <rFont val="Tahoma"/>
            <family val="2"/>
          </rPr>
          <t xml:space="preserve">
osanike ja temaga seotud osapoole kuuluvus teiste ettevõtete/ühingute juhtimisstruktuuridesse ja osalused teistes ühingutes</t>
        </r>
      </text>
    </comment>
    <comment ref="A19" authorId="0" shapeId="0" xr:uid="{00000000-0006-0000-0100-000002000000}">
      <text>
        <r>
          <rPr>
            <b/>
            <sz val="9"/>
            <color indexed="81"/>
            <rFont val="Tahoma"/>
            <family val="2"/>
          </rPr>
          <t xml:space="preserve">Sh:
</t>
        </r>
        <r>
          <rPr>
            <sz val="9"/>
            <color indexed="81"/>
            <rFont val="Tahoma"/>
            <family val="2"/>
          </rPr>
          <t xml:space="preserve">nõukogu liikmete ja temaga seotud osapoole kuuluvus teiste ettevõtete/ühingute juhtimisstruktuuridesse ja osalused teistes ühingutes
</t>
        </r>
      </text>
    </comment>
    <comment ref="A20" authorId="0" shapeId="0" xr:uid="{00000000-0006-0000-0100-000003000000}">
      <text>
        <r>
          <rPr>
            <b/>
            <sz val="9"/>
            <color indexed="81"/>
            <rFont val="Tahoma"/>
            <family val="2"/>
          </rPr>
          <t>Sh:</t>
        </r>
        <r>
          <rPr>
            <sz val="9"/>
            <color indexed="81"/>
            <rFont val="Tahoma"/>
            <family val="2"/>
          </rPr>
          <t xml:space="preserve">
juhatuse liikmete ja temaga seotud osapoole kuuluvus teiste ettevõtete/ühingute juhtimisstruktuuridesse ja osalused teistes ühingutes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kurmeto</author>
  </authors>
  <commentList>
    <comment ref="F4" authorId="0" shapeId="0" xr:uid="{00000000-0006-0000-0200-000001000000}">
      <text>
        <r>
          <rPr>
            <sz val="9"/>
            <color indexed="81"/>
            <rFont val="Tahoma"/>
            <family val="2"/>
          </rPr>
          <t xml:space="preserve">palun sisesta asjakohasesse lahtrisse X või x
</t>
        </r>
      </text>
    </comment>
    <comment ref="K4" authorId="0" shapeId="0" xr:uid="{00000000-0006-0000-0200-000002000000}">
      <text>
        <r>
          <rPr>
            <sz val="9"/>
            <color indexed="81"/>
            <rFont val="Tahoma"/>
            <family val="2"/>
          </rPr>
          <t xml:space="preserve">palun sisesta asjakohasesse lahtrisse X või x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kurmeto</author>
  </authors>
  <commentList>
    <comment ref="C4" authorId="0" shapeId="0" xr:uid="{00000000-0006-0000-0300-000001000000}">
      <text>
        <r>
          <rPr>
            <sz val="9"/>
            <color indexed="81"/>
            <rFont val="Tahoma"/>
            <family val="2"/>
          </rPr>
          <t xml:space="preserve">palun sisesta asjakohasesse lahtrisse X või x
</t>
        </r>
      </text>
    </comment>
  </commentList>
</comments>
</file>

<file path=xl/sharedStrings.xml><?xml version="1.0" encoding="utf-8"?>
<sst xmlns="http://schemas.openxmlformats.org/spreadsheetml/2006/main" count="530" uniqueCount="369">
  <si>
    <t>Viide</t>
  </si>
  <si>
    <t>Alampealkiri</t>
  </si>
  <si>
    <t>Standardi nõue</t>
  </si>
  <si>
    <t>Kvaliteedikontrollisüsteemi elemendid</t>
  </si>
  <si>
    <t>Ettevõte peab looma ja säilitama kvaliteedikontrollisüsteemi, mis hõlmab poliitikaid ja protseduure, mis käsitlevad iga järgmist elementi:</t>
  </si>
  <si>
    <t>(a) liidrite kohustused ettevõttes seoses kvaliteediga;</t>
  </si>
  <si>
    <t>(b) relevantsed eetikanõuded;</t>
  </si>
  <si>
    <t>(c) kliendisuhete ja spetsiifiliste töövõttude aktsepteerimine ja jätkamine;</t>
  </si>
  <si>
    <t>(d) inimressursid;</t>
  </si>
  <si>
    <t>(e) töövõtu läbiviimine;</t>
  </si>
  <si>
    <t>(f) monitoorimine.</t>
  </si>
  <si>
    <t>Ettevõte peab oma poliitikad ja protseduurid dokumenteerima ja edastama nende osas informatsiooni ettevõtte personalile.</t>
  </si>
  <si>
    <t>Liidrite kohustused ettevõttes seoses kvaliteediga</t>
  </si>
  <si>
    <t>Ettevõte peab kehtestama poliitikad ja protseduurid, mis on kavandatud edendama sisemist kultuuri, mis tunnustab kvaliteedi hädavajalikkust töövõttude läbiviimisel. Selliste poliitikate ja protseduuridega peab nõudma, et ettevõtte tegevdirektor (või temaga võrdväärne isik) või juhul, kui asjakohane, ettevõtte partnerite tegevjuhtkond (või sellega võrdväärne organ) võtab lõpliku vastutuse ettevõtte kvaliteedikontrollisüsteemi eest.</t>
  </si>
  <si>
    <t>Ettevõte peab kehtestama sellised poliitikad ja protseduurid, et mis tahes isikul või isikutel, kellele ettevõtte tegevdirektor või ettevõtte partnerite tegevjuhtkond on määranud vastutuse ettevõtte kvaliteedikontrollisüsteemi toimimise eest, on piisavad ja asjakohased kogemused ja võimekus ning vajalikud volitused selle vastutuse võtmiseks.</t>
  </si>
  <si>
    <t>Relevantsed eetikanõuded</t>
  </si>
  <si>
    <t>Ettevõte peab kehtestama poliitikad ja protseduurid, mis on kavandatud andma ettevõttele põhjendatud kindluse selles, et ettevõte ja selle personal on vastavuses relevantsete eetikanõuetega.</t>
  </si>
  <si>
    <t>Sõltumatus</t>
  </si>
  <si>
    <t>Ettevõte peab kehtestama poliitikad ja protseduurid, mis on kavandatud andma ettevõttele põhjendatud kindluse selles, et ettevõte ja selle personal ning, kus rakendatav, teised, kes alluvad sõltumatuse nõuetele (sealhulgas võrgustikku kuuluva ettevõtte personal) säilitavad sõltumatuse seal, kus seda nõuavad relevantsed eetikanõuded. Sellised poliitikad ja protseduurid peavad võimaldama ettevõttel:</t>
  </si>
  <si>
    <t>(a) vahetada informatsiooni ettevõtte sõltumatuse nõuete kohta oma personalile ja, kus rakendatav, teistele, kes nendele nõuetele alluvad ja</t>
  </si>
  <si>
    <t>(b) tuvastada ja hinnata tingimusi ja suhteid, mis tekitavad ohtusid sõltumatusele ning astuda asjakohaseid samme nende ohtude kõrvaldamiseks või nende vähendamiseks aktsepteeritava tasemeni kaitsemehhanismide rakendamise abil, või juhul, kui peetakse asjakohaseks, töövõtust taanduma, kui taandumine on võimalik rakendatava seaduse või regulatsiooniga.</t>
  </si>
  <si>
    <t>Selliste poliitikate ja protseduuridega peab nõudma:</t>
  </si>
  <si>
    <t>(a) töövõtupartneritelt ettevõttele relevantse informatsiooni andmist kliendi töövõttude, sealhulgas teenuste ulatuse kohta, võimaldamaks ettevõttel hinnata nende üldmõju sõltumatuse nõuetele juhul, kui seda on;</t>
  </si>
  <si>
    <t>(b) personalilt ettevõtte kohest teavitamist sõltumatusele ohtu tekitavatest tingimustest ja suhetest nii, et saab astuda asjakohaseid samme ja</t>
  </si>
  <si>
    <t>(c) relevantse informatsiooni kogumist ja selle vahetamist asjakohase personaliga nii, et:</t>
  </si>
  <si>
    <t xml:space="preserve">   (i) ettevõte ja selle töötajaskond saavad hõlpsasti kindlaks määrata, kas nad täidavad sõltumatuse nõudeid;</t>
  </si>
  <si>
    <t xml:space="preserve">   (ii) ettevõte saab säilitada ja ajakohastada oma andmeid, mis puudutavad sõltumatust ja</t>
  </si>
  <si>
    <t xml:space="preserve">   (iii) ettevõte saab astuda asjakohaseid samme tuvastatud ohtude suhtes sõltumatusele, mis ei ole aktsepteeritaval tasemel.</t>
  </si>
  <si>
    <t>Ettevõte peab kehtestama poliitikad ja protseduurid, mis on kavandatud andma ettevõttele põhjendatud kindluse selles, et ettevõtet teavitatakse sõltumatuse nõuete rikkumistest, ja võimaldama ettevõttel astuda asjakohaseid samme selliste olukordade lahendamiseks. Poliitikad ja protseduurid peavad sisaldama nõudeid:</t>
  </si>
  <si>
    <t>(a) personalile, et see teavitaks ettevõtet kohe sõltumatuse rikkumistest, millest nad teadlikuks saavad;</t>
  </si>
  <si>
    <t>(b) ettevõttele, et ettevõte vahetaks kohe informatsiooni nende poliitikate ja protseduuride tuvastatud rikkumistest:</t>
  </si>
  <si>
    <t xml:space="preserve">   (i) töövõtupartneriga, kes koos ettevõttega peab rikkumist käsitlema ja</t>
  </si>
  <si>
    <t xml:space="preserve">   (ii) muu relevantse personaliga ettevõttes ja, kus asjakohane, võrgustikus ning nendega, kes alluvad sõltumatuse nõuetele ja kellel tuleb astuda asjakohaseid samme ja</t>
  </si>
  <si>
    <t>(c) viivituseta informatsioonivahetuse osas ettevõttega, juhul kui on vajalik, töövõtupartneri ja teiste isikute poolt, kellele on viidatud lõigu 23 punkti b alapunktis ii, asjaolu lahendamiseks rakendatud meetmete kohta nii, et ettevõte saab otsustada, kas ta peaks rakendama edasisi meetmeid.</t>
  </si>
  <si>
    <t>Vähemalt kord aastas peab ettevõte saama ettevõtte kogu personalilt, kellelt eetikanõuetega nõutakse sõltumatust, kirjaliku kinnituse vastavuse kohta ettevõtte sõltumatuse poliitikate ja protseduuridega.</t>
  </si>
  <si>
    <t>Ettevõte peab kehtestama poliitikad ja protseduurid, millega:</t>
  </si>
  <si>
    <t>(a) määratakse kriteeriumid vajaduse kindlaksmääramiseks kaitsemehhanismide järele lähitutvuse ohu vähendamiseks aktsepteeritava tasemeni sama juhtivtöötaja kasutamisel kindlustandvas töövõtus pika perioodi jooksul ja</t>
  </si>
  <si>
    <t>(b) börsinimekirja kantud majandusüksuste finantsaruannete auditite puhul nõutakse töövõtupartneri ja töövõtu kvaliteedi kontrollülevaatuse eest vastutavate isikute ja, kus rakendatav, teiste rotatsiooninõuetele alluvate isikute rotatsiooni peale kindlaksmääratud perioodi vastavuses relevantsete eetikanõuetega.</t>
  </si>
  <si>
    <t>Kliendisuhete ja spetsiifiliste töövõttude aktsepteerimine ja jätkamine</t>
  </si>
  <si>
    <t>Ettevõte peab kehtestama kliendisuhete ja spetsiifiliste töövõttude aktsepteerimise ja jätkamise poliitikad ja protseduurid, mis on kavandatud andma ettevõttele põhjendatud kindluse selles, et ettevõte võtab ette või jätkab ainult neid suhteid ja töövõtte, mille puhul ettevõte:</t>
  </si>
  <si>
    <t>(a) on kompetentne töövõttu läbi viima ja ettevõttel on selleks võimekused, sealhulgas aeg ja ressursid ja</t>
  </si>
  <si>
    <t>(b) saab olla vastavuses relevantsete eetikanõuetega ja</t>
  </si>
  <si>
    <t>(c) on kaalunud kliendi ausust ja tal ei ole informatsiooni, mis viiks ettevõtte järeldusele, et klient ei ole aus.</t>
  </si>
  <si>
    <t>(a) ettevõttelt, sellise informatsiooni hankimist, mida ettevõte peab antud tingimustes vajalikuks enne uue kliendiga töövõtu aktsepteerimist, selle otsustamisel, kas jätkata olemasolevat töövõttu ja olemasoleva kliendiga uue töövõtu aktsepteerimise kaalumisel;</t>
  </si>
  <si>
    <t>(b) juhul, kui töövõtu aktsepteerimisel uue või olemasoleva kliendiga tuvastatakse võimalik huvide konflikt, ettevõttelt selle kindlaksmääramist, kas töövõtu aktsepteerimine on asjakohane;</t>
  </si>
  <si>
    <t>(c) juhul, kui on tuvastatud probleeme ja ettevõte otsustab kliendisuhte või spetsiifilise töövõtu aktsepteerida või seda jätkata, ettevõttelt selle dokumenteerimist, kuidas probleemid lahendati.</t>
  </si>
  <si>
    <t>Ettevõte peab kehtestama töövõtu ja kliendisuhte jätkamise poliitikad ja protseduurid, millega käsitletakse tingimusi, kus ettevõte omandab informatsiooni, mis oleks põhjustanud töövõtust keeldumise ettevõtte poolt juhul, kui see informatsioon oleks olnud kättesaadav varem. Selliste poliitikate ja protseduuride hulka peab kuuluma järgmise arvessevõtmine:</t>
  </si>
  <si>
    <t>(a) antud tingimustes rakenduvad kutsealased ja juriidilised kohustused, sealhulgas see, kas ettevõtte suhtes eksisteerib nõue raporteerida isikule või isikutele, kes ettevõtte ametisse nimetas või, mõningatel juhtudel, reguleerivatele asutustele ja</t>
  </si>
  <si>
    <t>(b) võimalus taanduda töövõtust või mõlemast, nii töövõtust kui kliendisuhtest.</t>
  </si>
  <si>
    <t>Inimressursid</t>
  </si>
  <si>
    <t>Ettevõte peab kehtestama poliitikad ja protseduurid, mis on kavandatud andma ettevõttele põhjendatud kindluse selles, et ettevõttel on piisav personal, kellel on kompetentsus, võimekused ja kohustumine järgida eetikaprintsiipe, mis on vajalikud, et:</t>
  </si>
  <si>
    <t>(a) viia töövõtud läbi kooskõlas kutsestandardite ning rakendatavatest seadusest ja regulatsioonidest tulenevate nõuetega ja</t>
  </si>
  <si>
    <t>(b) võimaldada ettevõttel või töövõtupartneritel anda välja aruandeid, mis on antud tingimustes asjakohased.</t>
  </si>
  <si>
    <t>Töövõtumeeskondade määramine</t>
  </si>
  <si>
    <t>Ettevõte peab määrama vastutuse iga töövõtu eest töövõtupartnerile ja peab kehtestama poliitikad ja protseduurid, millega nõutakse, et:</t>
  </si>
  <si>
    <t>(a) infot töövõtupartneri identiteedi ja rolli kohta vahetatakse kliendi juhtkonna võtmetähtsusega liikmetega ja isikutega, kelle ülesandeks on valitsemine;</t>
  </si>
  <si>
    <t>Ettevõte peab kehtestama poliitikad ja protseduurid ka selleks, et määrata asjakohane personal, kellel on vajalik kompetentsus ja võimekused selleks, et:</t>
  </si>
  <si>
    <t>(c) töövõtupartneri vastutus on selgelt defineeritud ja info selle kohta on partnerile edastatud.</t>
  </si>
  <si>
    <t>Töövõtu läbiviimine</t>
  </si>
  <si>
    <t>Ettevõte peab kehtestama poliitikad ja protseduurid, mis on kavandatud andma ettevõttele põhjendatud kindlust selles, et töövõtud viiakse läbi kooskõlas kutsestandardite ning rakendatavatest seadusest ja regulatsioonidest tulenevate nõuetega ja et ettevõte või töövõtupartnerid annavad välja aruandeid, mis on antud tingimustes asjakohased. Selliste poliitikate ja protseduuride hulka peavad kuuluma:</t>
  </si>
  <si>
    <t>(a) asjaolud, mis on relevantsed töövõtu läbiviimise kvaliteedi järjepidevuse edendamise seisukohast</t>
  </si>
  <si>
    <t>(b) järelevalve kohustused ja</t>
  </si>
  <si>
    <t>(c) ülevaatuse kohustused.</t>
  </si>
  <si>
    <t>Ettevõtte poliitikad ja protseduurid ülevaatuse kohustuse osas peab kindlaks määrama sellel alusel, et väiksemate kogemustega meeskonnaliikmete töö vaatavad üle töövõtumeeskonna suuremate kogemustega liikmed.</t>
  </si>
  <si>
    <t>Konsultatsioon</t>
  </si>
  <si>
    <t>Ettevõte peab kehtestama poliitikad ja protseduurid, mis on kavandatud andma ettevõttele põhjendatud kindluse selles, et:</t>
  </si>
  <si>
    <t>(a) keerukate või vaieldavate asjaolude üle toimuvad asjakohased konsultatsioonid;</t>
  </si>
  <si>
    <t>(b) asjakohaste konsultatsioonide toimumise võimaldamiseks on kättesaadavad piisavad ressursid;</t>
  </si>
  <si>
    <t>(c) selliste konsultatsioonide olemus ja ulatus ning nendest tulenevad kokkuvõtted dokumenteeritakse ja nende osas lepivad kokku nii konsultatsiooni otsiv isik kui isik, kellega konsulteeriti ja</t>
  </si>
  <si>
    <t>(d) konsultatsioonidest tulenevaid kokkuvõtteid rakendatakse.</t>
  </si>
  <si>
    <t>Töövõtu kvaliteedi kontrollülevaatus</t>
  </si>
  <si>
    <t>Ettevõte peab kehtestama poliitikad ja protseduurid, millega asjakohaste töövõttude suhtes nõutakse töövõtu kvaliteedi kontrollülevaatust, mis annab objektiivse hinnangu töövõtumeeskonna poolt tehtud märkimisväärsetele otsustustele ja kokkuvõtetele, millele aruande formuleerimisel jõuti. Selliste poliitikate ja protseduuridega peab:</t>
  </si>
  <si>
    <t>(a) nõudma töövõtu kvaliteedi kontrollülevaatust börsinimekirja kantud majandusüksuste finantsaruannete kõikide auditite suhtes;</t>
  </si>
  <si>
    <t>(b) määrama kriteeriumid, mille suhtes peab kõiki muid auditeid ja möödunud perioodide finantsinformatsiooni ülevaatusi ning muid kindlustandvaid ja seotud teenuste töövõtte hindama, et määrata kindlaks, kas töövõtu kvaliteedi kontrollülevaatus tuleks läbi viia ja</t>
  </si>
  <si>
    <t>(c) nõudma töövõtu kvaliteedi kontrollülevaatust kõikide töövõttude suhtes, mis vastavad vastavalt punktis b kehtestatud kriteeriumitele, juhul, kui selliseid töövõtte on.</t>
  </si>
  <si>
    <t>Ettevõte peab kehtestama poliitikad ja protseduurid, millega pannakse paika töövõtu kvaliteedi kontrollülevaatuse olemus, ajastus ja ulatus. Selliste poliitikate ja protseduuridega peab nõudma, et töövõtu aruannet ei dateerita enne töövõtu kvaliteedi kontrollülevaatuse lõppu.</t>
  </si>
  <si>
    <t>Ettevõte peab kehtestama poliitikad ja protseduurid, millega nõutakse, et töövõtu kvaliteedi kontrollülevaatus sisaldaks:</t>
  </si>
  <si>
    <t>(a) märkimisväärsete asjaolude arutamist töövõtupartneriga;</t>
  </si>
  <si>
    <t>(b) finantsaruannete või muu käsitletava küsimuse osas esitatud informatsiooni ja väljapakutud aruande ülevaatamist;</t>
  </si>
  <si>
    <t>(c) väljavalitud töövõtudokumentatsiooni ülevaatust, mis puudutab töövõtumeeskonna poolt tehtud märkimisväärseid otsustusi ja kokkuvõtteid, millele aruande formuleerimisel jõuti ja</t>
  </si>
  <si>
    <t>(d) aruande formuleerimisel tehtud kokkuvõtete hindamist ja selle kaalumist, kas väljapakutud aruanne on asjakohane.</t>
  </si>
  <si>
    <t>Börsinimekirja kantud majandusüksuste finantsaruannete auditite osas peab ettevõte kehtestama poliitikad ja protseduurid, millega nõutakse, et töövõtu kvaliteedi kontrollülevaatuse hulka kuulub ka järgmise arvessevõtmine:</t>
  </si>
  <si>
    <t>(a) töövõtumeeskonna poolne ettevõtte sõltumatuse hindamine seoses spetsiifilise töövõtuga;</t>
  </si>
  <si>
    <t>(b) kas asjakohane konsultatsioon on aset leidnud arvamuste erinevusi hõlmavates küsimustes või muudes keerulistes või vaidlust tekitavates küsimustes ning sellistest konsultatsioonidest tulenevad kokkuvõtted ja</t>
  </si>
  <si>
    <t>(c) kas ülevaatuseks väljavalitud dokumentatsioon kajastab märkimisväärsete otsustustega seoses tehtud tööd ja toetab kokkuvõtteid, millele jõuti.</t>
  </si>
  <si>
    <t>Töövõtu kvaliteedi kontrollülevaatajate sobivuse kriteeriumid</t>
  </si>
  <si>
    <t>Ettevõte peab kehtestama poliitikad ja protseduurid selleks, et käsitleda töövõtu kvaliteedi kontrollülevaatajate ametissenimetamist ja teha kindlaks nende sobivus järgmise abil:</t>
  </si>
  <si>
    <t>(a) selle rolli täitmiseks nõutavad tehnilised kvalifikatsioonid, sealhulgas vajalikud
kogemused ja volitused ja</t>
  </si>
  <si>
    <t>(b) millisel määral saab töövõtu kvaliteedi kontrollülevaatajaga töövõtu osas konsulteerida ilma ülevaataja objektiivsust kahjustamata.</t>
  </si>
  <si>
    <t>Ettevõte peab kehtestama poliitikad ja protseduurid, mis on kavandatud töövõtu kvaliteedi kontrollülevaataja objektiivsuse säilitamiseks.</t>
  </si>
  <si>
    <t>Ettevõtte poliitikad ja protseduurid peavad sätestama töövõtu kvaliteedi kontrollülevaataja asendamise juhtudel, kus ülevaataja võimelisus viia läbi objektiivne ülevaatus võib olla kahjustatud.</t>
  </si>
  <si>
    <t>Töövõtu kvaliteedi kontrollülevaatuse dokumenteerimine</t>
  </si>
  <si>
    <t>Töövõtu kvaliteedi kontrollülevaatuse dokumentatsiooni osas peab ettevõte kehtestama poliitikad ja protseduurid, millega nõutakse selle dokumenteerimist, et:</t>
  </si>
  <si>
    <t>(a) töövõtu kvaliteedi kontrollülevaatust käsitlevate ettevõtte poliitikate poolt nõutud protseduurid on läbi viidud;</t>
  </si>
  <si>
    <t>(b) töövõtu kvaliteedi kontrollülevaatus on lõpetatud aruande kuupäeval või enne seda ja</t>
  </si>
  <si>
    <t>(c) ülevaataja ei ole teadlik mis tahes lahendamata asjaoludest, mis paneksid ülevaataja uskuma, et töövõtumeeskonna poolt tehtud märkimisväärsed otsustused ja kokkuvõtted, millele jõuti, ei olnud asjakohased.</t>
  </si>
  <si>
    <t>Arvamuste erinevused</t>
  </si>
  <si>
    <t>Ettevõte peab kehtestama poliitikad ja protseduurid käsitlemaks ja lahendamaks arvamuse erinevusi töövõtumeeskonna seas, arvamuse erinevusi nendega, kellega konsulteeriti  ning, kus rakendatav, töövõtupartneri ja töövõtu kvaliteedi kontrollülevaataja vahel.</t>
  </si>
  <si>
    <t>Selliste poliitikate ja protseduuridega peab nõudma, et:</t>
  </si>
  <si>
    <t>(a) kokkuvõtted, millele jõuti, on dokumenteeritud ja rakendatud ja</t>
  </si>
  <si>
    <t>(b) aruannet ei dateerita enne, kui asjaolu on lahendatud.</t>
  </si>
  <si>
    <t>Töövõtu dokumentatsioon</t>
  </si>
  <si>
    <t>Ettevõte peab kehtestama töövõtumeeskondade jaoks poliitikad ja protseduurid lõplike töövõtufailide kokkupaneku õigeaegseks lõpuleviimiseks pärast seda, kui töövõtu aruanded on lõpetatud.</t>
  </si>
  <si>
    <t>Ettevõte peab kehtestama poliitikad ja protseduurid, mis on kavandatud töövõtu dokumentatsiooni konfidentsiaalsuse, vastutava hoiu, terviklikkuse, juurdepääsetavuse ja taasleitavuse säilitamiseks.</t>
  </si>
  <si>
    <t>Ettevõte peab kehtestama poliitikad ja protseduurid töövõtu dokumentatsiooni säilitamiseks perioodi jooksul, mis on piisav ettevõtte vajaduste rahuldamiseks või mis on nõutud seaduse või regulatsiooniga.</t>
  </si>
  <si>
    <t>Monitoorimine</t>
  </si>
  <si>
    <t>Ettevõtte kvaliteedikontrolli poliitikate ja -protseduuride monitoorimine</t>
  </si>
  <si>
    <t>Ettevõte peab looma monitoorimisprotsessi, mis on kavandatud andma ettevõttele põhjendatud kindluse selles, et kvaliteedikontrollisüsteemiga seotud poliitikad ja protseduurid on relevantsed, adekvaatsed ja toimivad tulemuslikult. See protsess peab:</t>
  </si>
  <si>
    <t>(a) hõlmama ettevõtte kvaliteedikontrollisüsteemi jätkuvat kaalumist ja hindamist, sealhulgas iga töövõtupartneri kohta vähemalt ühe lõpetatud töövõtu inspekteerimist tsüklilisel alusel;</t>
  </si>
  <si>
    <t>(b) nõudma monitoorimisprotsessi eest vastutamise määramist partnerile või partneritele või teistele isikutele, kellel on piisavad ja asjakohased kogemused ja volitused ettevõttes selle vastutuse võtmiseks ja</t>
  </si>
  <si>
    <t>(c) nõudma, et need, kes töövõttu või töövõtu kvaliteedi kontrollülevaatust läbi viivad, ei ole kaasatud töövõttude inspekteerimisse</t>
  </si>
  <si>
    <t>Tuvastatud vajakajäämiste hindamine, infovahetus nende osas ja nende heastamine</t>
  </si>
  <si>
    <t>Ettevõte peab hindama monitoorimisprotsessi tulemusel täheldatud vajakajäämiste mõju ja kindlaks määrama, kas need on kas:</t>
  </si>
  <si>
    <t>(a) juhtumid, mis tingimata ei osuta sellele, et ettevõtte kvaliteedikontrollisüsteem on ebapiisav andmaks ettevõttele põhjendatud kindluse selles, et ettevõte on vastavuses kutsestandarditega ning rakendatavatest seadusest ja regulatsioonidest tulenevate nõuetega, ja et ettevõtte või töövõtupartnerite poolt välja antud aruanded on antud tingimustes asjakohased või</t>
  </si>
  <si>
    <t>(b) süsteemsed, korduvad või muud märkimisväärsed vajakajäämised, mis nõuavad koheseid korrigeerivaid samme.</t>
  </si>
  <si>
    <t>Ettevõte peab vahetama relevantsete töövõtupartneritega ja muu asjakohase personaliga informatsiooni monitoorimisprotsessi tulemusel täheldatud vajakajäämiste kohta ja soovitused asjakohasteks heastavateks meetmeteks.</t>
  </si>
  <si>
    <t>Soovituste hulka täheldatud vajakajäämiste suhtes asjakohaste heastavate meetmete osas peab kuuluma üks või enam järgmist:</t>
  </si>
  <si>
    <t>(a) asjakohaste heastavate meetmete rakendamine individuaalse töövõtu või personali liikme suhtes;</t>
  </si>
  <si>
    <t>(b) informatsiooni vahetamine tähelepanekute kohta nendega, kes vastutavad koolituse ja kutsealase täiendamise eest;</t>
  </si>
  <si>
    <t>(c) muudatused kvaliteedikontrolli poliitikates ja -protseduurides ja</t>
  </si>
  <si>
    <t>(d) distsiplineerivad meetmed nende suhtes, kes ei järgi ettevõtte poliitikaid ja protseduure, eriti nende suhtes, kes teevad seda korduvalt.</t>
  </si>
  <si>
    <t>Ettevõte peab kehtestama poliitikad ja protseduurid juhtude käsitlemiseks, kus monitoorimisprotseduuride tulemused osutavad sellele, et aruanne võib olla mitteasjakohane või et töövõtu läbiviimise käigus jäeti protseduure ära. Selliste poliitikate ja protseduuridega peab olema nõutud, et ettevõte määrab kindlaks, milline edasine samm on asjakohane olemaks vastavuses relevantsete kutsestandarditega ning rakendatavatest seadusest ja regulatsioonidest tulenevate nõuetega ning kaaluma, kas küsida juriidilist nõu.</t>
  </si>
  <si>
    <t>Vähemalt kord aastas peab ettevõte vahetama informatsiooni ettevõtte kvaliteedikontrollisüsteemi monitoorimise tulemuste kohta töövõtupartneritega ja teiste asjakohaste isikutega ettevõttes, sealhulgas ettevõtte tegevdirektoriga või juhul, kui asjakohane, ettevõtte partnerite tegevjuhtkonnaga. Selline informatsiooni vahetus peab olema piisav võimaldamaks ettevõttel ja nendel isikutel astuda koheseid ja asjakohaseid samme kus vaja, kooskõlas nende määratletud rollide ja vastutusega. Vahetatava informatsiooni hulka peab kuuluma järgmine:</t>
  </si>
  <si>
    <t>(a) läbiviidud monitoorimisprotseduuride kirjeldus;</t>
  </si>
  <si>
    <t>(b) monitoorimisprotseduuride põhjal tehtud järeldused;</t>
  </si>
  <si>
    <t>(c) kus relevantne, süsteemsete, korduvate või muude märkimisväärsete vajakajäämiste ja nende lahendamiseks või parandamiseks rakendatud meetmete kirjeldus.</t>
  </si>
  <si>
    <t>Mõned ettevõtted toimivad võrgustiku osana ja võivad järjepidevuse eesmärgil rakendada mõningaid või kõiki oma monitoorimisprotseduure võrgustikupõhiselt. Kui võrgustikku kuuluvad ettevõtted toimivad ühtsete monitoorimispoliitikate ja -protseduuride järgi, mis on kavandatud olemaks vastavuses käesoleva ISQCga, ja need ettevõtted tuginevad sellisele monitoorimissüsteemile, peavad ettevõtte poliitikad ja protseduurid nõudma, et:</t>
  </si>
  <si>
    <t>(a) vähemalt kord aastas vahetab võrgustik informatsiooni monitoorimisprotsessi üldise haarde, ulatuse ja tulemuste kohta asjakohastele isikutele võrgustikku kuuluvates ettevõtetes ja</t>
  </si>
  <si>
    <t>(b) võrgustik vahetab kohe informatsiooni kvaliteedikontrollisüsteemis tuvastatud mis tahes vajakajäämiste kohta asjakohastele isikutele relevantses võrgustikku kuuluvas ettevõttes või ettevõtetes nii, et saab rakendada vajalike meetmeid</t>
  </si>
  <si>
    <t>selleks, et töövõtupartnerid võrgustikku kuuluvates ettevõtetes saavad tugineda võrgustiku raames rakendatud monitoorimisprotsessi tulemustele, välja arvatud, kui ettevõtted või võrgustik annavad teistsugust nõu.</t>
  </si>
  <si>
    <t>Kaebused ja väited</t>
  </si>
  <si>
    <t>Ettevõte peab kehtestama poliitikad ja protseduurid, mis on kavandatud andma ettevõttele põhjendatud kindluse selles, et ettevõte käsitleb asjakohaselt:</t>
  </si>
  <si>
    <t>(a) kaebusi ja väiteid selle kohta, et ettevõtte poolt teostatud töö ei ole vastavuses kutsestandardite ning rakendatavatest seadusest ja regulatsioonidest tulenevate nõuetega ja</t>
  </si>
  <si>
    <t>(b) väiteid mittevastavuse kohta ettevõtte kvaliteedikontrollisüsteemile.</t>
  </si>
  <si>
    <t>Selle protsessi osana peab ettevõte kehtestama oma personali jaoks selgelt defineeritud kanalid mis tahes murede tõstatamiseks viisil, mis võimaldavad neil esile astuda ilma hirmuta surveabinõude ees.</t>
  </si>
  <si>
    <t>Kvaliteedikontrollisüsteemi dokumentatsioon</t>
  </si>
  <si>
    <t>Ettevõte peab kehtestama poliitikad ja protseduurid, millega nõutakse asjakohast dokumenteerimist andmaks tõendusmaterjali ettevõtte kvaliteedikontrollisüsteemi iga elemendi toimimise kohta.</t>
  </si>
  <si>
    <t>Ettevõte peab kehtestama poliitikad ja protseduurid, millega nõutakse dokumentatsiooni säilitamist aja jooksul, mis on piisav võimaldamaks nendel, kes monitoorimisprotseduure läbi viivad, hinnata ettevõtte vastavust ettevõtte kvaliteedikontrollisüsteemile, või pikemaks perioodiks, kui see on nõutud seaduse või regulatsiooniga.</t>
  </si>
  <si>
    <t>Ettevõte peab kehtestama poliitikad ja protseduurid, millega nõutakse kaebuste ja väidete ning neile antud vastuste dokumenteerimist.</t>
  </si>
  <si>
    <t>Audiitorühingule esitatavad nõuded</t>
  </si>
  <si>
    <t>Audiitorühing võib audiitorteenust osutada ühena järgmistest äriühingu liikidest:
1) täis- või usaldusühinguna;
2) osaühinguna;
3) aktsiaseltsina;
4) Euroopa äriühinguna;
5) mõnes lepinguriigis registreeritud äriühinguna.</t>
  </si>
  <si>
    <t>Enamus audiitorühingu osade või aktsiatega esindatud häältest peab kuuluma mõne lepinguriigi pädeva asutuse järelevalvele piiranguteta allutatud vandeaudiitoritele, kes on saanud kutse mõnes lepinguriigis, või audiitorühingutele.</t>
  </si>
  <si>
    <t>Tüüp</t>
  </si>
  <si>
    <t>Audiitorühingut seaduse alusel esindavatest isikutest peavad vähemalt kolm neljandikku olema mõnes lepinguriigis kutse saanud vandeaudiitorid, kes on Audiitorkogu liikmed.</t>
  </si>
  <si>
    <t>Audiitorühingus, mille juhatuses on:
1) kuni kaks liiget, peab vähemalt üks neist olema mõnes lepinguriigis kutse saanud vandeaudiitor, kes on Audiitorkogu liige;
2) kolm liiget, peavad vähemalt kaks neist olema mõnes lepinguriigis kutse saanud vandeaudiitorid, kes on Audiitorkogu liikmed.</t>
  </si>
  <si>
    <t>Täis- või usaldusühingust audiitorühingus, mida on juhtima õigustatud:
1) kuni kaks osanikku, peab vähemalt üks neist olema mõnes lepinguriigis kutse saanud vandeaudiitor, kes on Audiitorkogu liige;
2) kolm osanikku, peavad vähemalt kaks neist olema mõnes lepinguriigis kutse saanud vandeaudiitorid, kes on Audiitorkogu liikmed.</t>
  </si>
  <si>
    <t>Audiitorühingu esindamisele esitatavad nõuded ja piirangud</t>
  </si>
  <si>
    <t>Vandeaudiitor võib audiitorteenuse osutamisel seaduse alusel esindada üksnes ühte audiitorühingut, kes on Audiitorkogu liige.</t>
  </si>
  <si>
    <t>Audiitorkogu liige on kohustatud koostama ja registri infosüsteemi vahendusel Audiitorkogule esitama tegevusaruande perioodi lõpule järgneva 50 päeva jooksul tegevusaruande.</t>
  </si>
  <si>
    <t>Audiitorettevõtja enesehinnang</t>
  </si>
  <si>
    <t>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t>
  </si>
  <si>
    <t>Rahapesu ja terrorismi rahastamise tõkestamine</t>
  </si>
  <si>
    <t>Kontrollitava audiitorettevõtja esindaja kinnitus:</t>
  </si>
  <si>
    <t>Töörühma hinnangud ja seisukohad ning kontrollitava selgitused</t>
  </si>
  <si>
    <t>Nõue täidetud</t>
  </si>
  <si>
    <t>Nõue täidetud osaliselt</t>
  </si>
  <si>
    <t>Nõue täitmata</t>
  </si>
  <si>
    <t>Nõue mitte-asjakohane</t>
  </si>
  <si>
    <t>Töörühma seisukohad</t>
  </si>
  <si>
    <t>Kontrollitava selgitused</t>
  </si>
  <si>
    <t>Üldine informatsioon kvaliteedikontrolli kohta</t>
  </si>
  <si>
    <t>Kvaliteedikontrolli number</t>
  </si>
  <si>
    <t>Töörühma juht</t>
  </si>
  <si>
    <t>Majandusaasta algus ja lõpp</t>
  </si>
  <si>
    <t>Käive</t>
  </si>
  <si>
    <t>Bilansimaht</t>
  </si>
  <si>
    <t>Kasum</t>
  </si>
  <si>
    <t>Töötajate arv</t>
  </si>
  <si>
    <t>Kuupäev</t>
  </si>
  <si>
    <t>Kinnitan, et olen esitanud kogu kvaliteedikontrolliga seonduva dokumentatsiooni kvaliteedikontrolli töörühmale.</t>
  </si>
  <si>
    <t>Kontrollile allutatu nimi</t>
  </si>
  <si>
    <t>Ettevõtte eesmärgiks on kehtestada ja säilitada kvaliteedikontrollisüsteem, mis annaks ettevõttele põhjendatud kindluse selles, et:
(a) ettevõte ja selle personal järgivad kutsestandardeid ning kohaldatavaid regulatsioonidest ja seadustest tulenevaid nõudeid ja
(b) ettevõtte või töövõtupartneri poolt välja antud aruanded on antud tingimustes asjakohased.</t>
  </si>
  <si>
    <t>Ettevõtte eesmärk:</t>
  </si>
  <si>
    <t>Vandeaudiitori võrgustiku struktuur</t>
  </si>
  <si>
    <t>Konsolideerimisgrupi struktuur</t>
  </si>
  <si>
    <t>Osanikega seotud osapooled ja seos</t>
  </si>
  <si>
    <t>Juhatuse liikmetega seotud osapooled ja seos</t>
  </si>
  <si>
    <t>Kasutatav audititarkvara</t>
  </si>
  <si>
    <t>Nõukogu liikmetega seotud osapooled ja seos</t>
  </si>
  <si>
    <t>Juhul, kui kaebuste ja väidete uurimiste käigus tuvastatakse vajakajäämised ettevõtte kvaliteedikontrolli poliitikate ja -protseduuride ülesehituses või toimimises, või isiku või isikute mittevastavus ettevõtte kvaliteedikontrollisüsteemile, peab ettevõte rakendama asjakohaseid meetmeid.</t>
  </si>
  <si>
    <t>Teema</t>
  </si>
  <si>
    <t>Nõudeid</t>
  </si>
  <si>
    <t>Kontroll</t>
  </si>
  <si>
    <t>KOKKU</t>
  </si>
  <si>
    <t>ISQC(EE)1-16</t>
  </si>
  <si>
    <t>ISQC(EE)1-17</t>
  </si>
  <si>
    <t>ISQC(EE)1-18</t>
  </si>
  <si>
    <t>ISQC(EE)1-19</t>
  </si>
  <si>
    <t>ISQC(EE)1-20</t>
  </si>
  <si>
    <t>ISQC(EE)1-21</t>
  </si>
  <si>
    <t>ISQC(EE)1-22</t>
  </si>
  <si>
    <t>ISQC(EE)1-23</t>
  </si>
  <si>
    <t>ISQC(EE)1-24</t>
  </si>
  <si>
    <t>ISQC(EE)1-25</t>
  </si>
  <si>
    <t>ISQC(EE)1-26</t>
  </si>
  <si>
    <t>ISQC(EE)1-27</t>
  </si>
  <si>
    <t>ISQC(EE)1-28</t>
  </si>
  <si>
    <t>ISQC(EE)1-29</t>
  </si>
  <si>
    <t>ISQC(EE)1-30</t>
  </si>
  <si>
    <t>ISQC(EE)1-31</t>
  </si>
  <si>
    <t>ISQC(EE)1-32</t>
  </si>
  <si>
    <t>ISQC(EE)1-33</t>
  </si>
  <si>
    <t>ISQC(EE)1-34</t>
  </si>
  <si>
    <t>ISQC(EE)1-35</t>
  </si>
  <si>
    <t>ISQC(EE)1-36</t>
  </si>
  <si>
    <t>ISQC(EE)1-37</t>
  </si>
  <si>
    <t>ISQC(EE)1-38</t>
  </si>
  <si>
    <t>ISQC(EE)1-39</t>
  </si>
  <si>
    <t>ISQC(EE)1-40</t>
  </si>
  <si>
    <t>ISQC(EE)1-41</t>
  </si>
  <si>
    <t>ISQC(EE)1-42</t>
  </si>
  <si>
    <t>ISQC(EE)1-43</t>
  </si>
  <si>
    <t>ISQC(EE)1-44</t>
  </si>
  <si>
    <t>ISQC(EE)1-45</t>
  </si>
  <si>
    <t>ISQC(EE)1-46</t>
  </si>
  <si>
    <t>ISQC(EE)1-47</t>
  </si>
  <si>
    <t>ISQC(EE)1-48</t>
  </si>
  <si>
    <t>ISQC(EE)1-49</t>
  </si>
  <si>
    <t>ISQC(EE)1-50</t>
  </si>
  <si>
    <t>ISQC(EE)1-51</t>
  </si>
  <si>
    <t>ISQC(EE)1-52</t>
  </si>
  <si>
    <t>ISQC(EE)1-53</t>
  </si>
  <si>
    <t>ISQC(EE)1-54</t>
  </si>
  <si>
    <t>ISQC(EE)1-55</t>
  </si>
  <si>
    <t>ISQC(EE)1-56</t>
  </si>
  <si>
    <t>ISQC(EE)1-57</t>
  </si>
  <si>
    <t>ISQC(EE)1-58</t>
  </si>
  <si>
    <t>ISQC(EE)1-59</t>
  </si>
  <si>
    <t>Töörühma hinnangud</t>
  </si>
  <si>
    <t>Kliendileping ja kutsekindlustus</t>
  </si>
  <si>
    <t>AudS §78</t>
  </si>
  <si>
    <t>AudS §77(3)</t>
  </si>
  <si>
    <t>AudS §77(2)</t>
  </si>
  <si>
    <t>AudS §77(1)</t>
  </si>
  <si>
    <t>AudS §76(4)</t>
  </si>
  <si>
    <t>AudS §76(3)</t>
  </si>
  <si>
    <r>
      <t xml:space="preserve">AudS </t>
    </r>
    <r>
      <rPr>
        <sz val="11"/>
        <color indexed="8"/>
        <rFont val="Calibri"/>
        <family val="2"/>
      </rPr>
      <t>§76(2)</t>
    </r>
  </si>
  <si>
    <t>AudS §55(2)</t>
  </si>
  <si>
    <t>Kliendilepingus lepitakse kokku vähemalt:
1) audiitorteenuses ja selle objektis;
2) audiitorteenuse osutamise eeldatavas ajalises kestuses tundides;
3) vandeaudiitori aruande või tema kutsetegevuse muu aruande allkirjastajas;
4) konsolideerimisgrupi olemasolul konsolideerimisgrupi audiitorettevõtjas ja raamatupidamise aastaaruande audiitorkontrolli kohustusega konsolideeritava üksuse vandeaudiitori aruande allkirjastajas;
5) audiitorteenuse osutamise tasu (edaspidi kliendilepingu tasu) suuruses ja tasumise korras.</t>
  </si>
  <si>
    <t>Käesoleva seaduse §-des 50 ja 51 sätestatud audiitorteenuse osutamisel on kliendi kõik tegevjuhtkonna liikmed kohustatud kirjalikult kinnitama vastavalt käesoleva seaduse § 46 alusel kehtestatud või kinnitatud vandeaudiitori kutsetegevuse standardile enne vandeaudiitori aruannet tegevjuhtkonna vastutust. Käesolevas lõikes nimetatud kinnitust võib audiitorettevõtja nõuda ka teisi audiitorteenuseid osutades.</t>
  </si>
  <si>
    <t>Audiitorettevõtja on kohustatud sõlmima kutsekindlustuslepingu järgmistel tingimustel:
1) kindlustusjuhtumiks on audiitorteenuse osutamisega otsese varalise kahju tekitamine;
2) kindlustuskaitse kehtib kahjude kohta, mille tekkimise põhjuseks olnud sündmus või tegu leidis aset kindlustusperioodi jooksul;
3) kindlustussumma vastab käesoleva seaduse §-s 64 sätestatule.
Kutsekindlustusleping peab katma audiitorettevõtja varalise vastutuse vähemalt käesoleva seaduse §-s 64 sätestatud kindlustussumma ulatuses ka käesoleva seaduse § 62 lõikes 4 nimetatud perioodi jooksul.
Kehtiva kutsekindlustuslepingu koopia või kutsekindlustuslepingu kutsekindlustuspoliisi koopia peab audiitorettevõtja esitama registri infosüsteemi vahendusel järelevalvenõukogule viivitamata pärast kutsekindlustuslepingu sõlmimist.</t>
  </si>
  <si>
    <t>Käesoleva seaduse § 76 lõike 2 punktides 2–4 nimetatud ühinguna tegutseva audiitorettevõtja kutsekindlustuslepingu kindlustussumma peab olema:
1) ühe kindlustusjuhtumi kohta vähemalt eespool nimetatud isiku viimase lõppenud tegevusaruande perioodi kahe suurema kliendilepingu tasude kümnekordne summa, kuid mitte väiksem kui 64 000 eurot;
2) aastas kõigi esitatud nõuete kohta eespool nimetatud isiku viimase lõppenud tegevusaruande perioodi kolme suurema kliendilepingu tasude kümnekordne summa, kuid mitte väiksem kui 64 000 eurot.
Füüsilisest isikust ettevõtjana või täis- või usaldusühinguna tegutseva audiitorettevõtja kutsekindlustuslepingu kindlustussumma peab olema:
1) ühe kindlustusjuhtumi kohta vähemalt eespool nimetatud isiku viimase lõppenud tegevusaruande perioodi kahe suurema kliendilepingu tasude viiekordne summa, kuid mitte väiksem kui 32 000 eurot;
2) aastas kõigi esitatud nõuete kohta eespool nimetatud isiku viimase lõppenud tegevusaruande perioodi kolme suurema kliendilepingu tasude viiekordne summa, kuid mitte väiksem kui 32 000 eurot.
Kutsekindlustuslepingus sätestatud omavastutus ühe kindlustusjuhtumi kohta ei või olla suurem kui:
1) audiitorettevõtja osa-, aktsia- või Euroopa äriühingu põhikapital;
2) 3000 eurot audiitorettevõtjal, kes tegutseb usaldus- või täisühinguna või füüsilisest isikust ettevõtjana.</t>
  </si>
  <si>
    <t>Vandeaudiitorite arv</t>
  </si>
  <si>
    <t>Prokurist</t>
  </si>
  <si>
    <t>Audiitorettevõtja prokurist peab olema vandeaudiitor</t>
  </si>
  <si>
    <t>Nr</t>
  </si>
  <si>
    <t>Kontroll-lehe täitmise juhend</t>
  </si>
  <si>
    <t>Töölehed on soovitatav täita järgmises järjekorras:</t>
  </si>
  <si>
    <t>Üldised andmed töövõtu kohta</t>
  </si>
  <si>
    <t>Tehtud sobiv valik tuleb märgida "x"-ga</t>
  </si>
  <si>
    <t>Soovitatav on sisestada teksti vaid sinise taustaga märgitud lahtritesse</t>
  </si>
  <si>
    <t>Tööfaili on sisse ehitatud kontrollid, mis hoiatavad töölehe puuduliku täitmise korral</t>
  </si>
  <si>
    <t>Detailne küsimustik kvaliteedikontrollistandardi täitmises veenudumiseks</t>
  </si>
  <si>
    <t>Kõik küsimused vastatud!</t>
  </si>
  <si>
    <t>Osad küsimused vastamata!</t>
  </si>
  <si>
    <t>Kvaliteedikontrolli standard ISQC (EE) 1 + AudS + RPTRTS - detailne küsimustik</t>
  </si>
  <si>
    <t>Eetikakoodeks (EE) + AudS - detailne küsimustik</t>
  </si>
  <si>
    <t>Kvaliteedikontrolli standard ISQC 1 + AudS + RPTRTS - kontroll-leht küsimustele vastamise kohta</t>
  </si>
  <si>
    <t>Eetikakoodeks (EE) + AudS - kontroll-leht küsimustele vastamise kohta</t>
  </si>
  <si>
    <t>Kvaliteedikontrolli standard ISQC (EE) 1 + AudS + RPTRTS - tähelepanekute kokkuvõte</t>
  </si>
  <si>
    <t>Eetikakoodeks (EE) + AudS - tähelepanekute kokkuvõte</t>
  </si>
  <si>
    <t>Jrk nr</t>
  </si>
  <si>
    <t>Abitabel koondamaks tähelepanekuid ISQC kohta (nõue täitamata või osaliselt täidetud)</t>
  </si>
  <si>
    <t>Abitabel koondamaks tähelepanekuid eetikaküsimustiku kohta (nõue täitamata või osaliselt täidetud)</t>
  </si>
  <si>
    <t>Kokkuvõttesse</t>
  </si>
  <si>
    <t>Kontrollitav</t>
  </si>
  <si>
    <t>Töörühm</t>
  </si>
  <si>
    <t>Nõuded</t>
  </si>
  <si>
    <t>Üldinfo</t>
  </si>
  <si>
    <t>Kontroll-küsimustik ISQC</t>
  </si>
  <si>
    <t>Kontroll-küsimustik eetika</t>
  </si>
  <si>
    <t>Kokkuvõte</t>
  </si>
  <si>
    <t>Tähelepanekud - ISQC</t>
  </si>
  <si>
    <t>Tähelepanekud - eetika</t>
  </si>
  <si>
    <r>
      <rPr>
        <b/>
        <sz val="11"/>
        <color indexed="8"/>
        <rFont val="Calibri"/>
        <family val="2"/>
      </rPr>
      <t xml:space="preserve">Kokkuvõtte lehel </t>
    </r>
    <r>
      <rPr>
        <sz val="11"/>
        <color theme="1"/>
        <rFont val="Calibri"/>
        <family val="2"/>
        <scheme val="minor"/>
      </rPr>
      <t>saab enne kontrolli lõpetamist veenduda, kas kõik küsimustiku küsimused on saanud vastuse.</t>
    </r>
  </si>
  <si>
    <t>Kontroll-leht veendumaks, et kõik küsimused lehdedel "Kontroll-küsimustik ISQC"ja "Kontroll-küsimustik eetika" oleksid vastatud</t>
  </si>
  <si>
    <r>
      <rPr>
        <b/>
        <sz val="11"/>
        <color indexed="8"/>
        <rFont val="Calibri"/>
        <family val="2"/>
      </rPr>
      <t>Tähelepanekute lehtedel</t>
    </r>
    <r>
      <rPr>
        <sz val="11"/>
        <color theme="1"/>
        <rFont val="Calibri"/>
        <family val="2"/>
        <scheme val="minor"/>
      </rPr>
      <t xml:space="preserve"> saab filtreerida veeru "Kokkuvõttesse"  abil standardi nõuded, mis olid kontrollilehe põhjal kas osaliselt täidetud või täitmata.
Sellest koondist saab  tähelepanekud kopeerida edasi kvaliteedikontrolli aruande lisasse.</t>
    </r>
  </si>
  <si>
    <t>Osaühingust audiitorühingu osakapital peab olema vähemalt 12 000 eurot ja see peab olema täies ulatuses sisse makstud.</t>
  </si>
  <si>
    <t>Avaliku huvi üksusega kliendilepingulises suhtes olev audiitorettevõtja on kohustatud koostama ja registri infosüsteemi vahendusel Audiitorkogule esitama läbipaistvusaruande hiljemalt 30. septembril ning avalikustama samaks tähtpäevaks selle ka oma kodulehel või viimase puudumisel Audiitorkogu kodulehel.</t>
  </si>
  <si>
    <t>ISQC(EE)1-16.D2</t>
  </si>
  <si>
    <t>Ettevõte peab kehtestama:</t>
  </si>
  <si>
    <t>(a) usaldusväärse haldus- ja raamatupidamiskorra;</t>
  </si>
  <si>
    <t>ISQC(EE)1-16.D3</t>
  </si>
  <si>
    <t>(b) sisemise kvaliteedikontrolli toimimise korra, mis tagab otsuste ja protseduuride järgimise kõigil ettevõtte toimimisstruktuuri tasanditel;</t>
  </si>
  <si>
    <t>(c) tõhusa riskide hindamise korra ning</t>
  </si>
  <si>
    <t>(d) tõhusa korra infotöötlussüsteemide kontrollimiseks ja kaitsmiseks.</t>
  </si>
  <si>
    <t>Ettevõttes peab olema kehtestatud asjakohane kord, mille kohaselt ettevõtte töötajad saavad teatada võimalikest või tegelikest käesoleva standardi, audiitortegevuse seaduse või määruse (EL) nr 537/2014 rikkumistest asutusesiseselt selleks määratud kanali kaudu.</t>
  </si>
  <si>
    <t>ISQC(EE)1-20.D1</t>
  </si>
  <si>
    <t>Poliitikad ja protseduurid peavad võimaldama asjakohaselt ja tõhusalt tegeleda juhtumitega, millel on või võivad olla tõsised tagajärjed tema kohustusliku auditi toimingute usaldusväärsusele, ning selliste juhtumite dokumenteerimiseks.</t>
  </si>
  <si>
    <t>Ettevõte peab kehtestama asjakohase ja tõhusa organisatsioonilise ja halduskorra audiitortegevuse seaduses ja eetikakoodeksis osutatud sõltumatusele tekkivate ohtude välistamiseks, tuvastamiseks, kõrvaldamiseks või juhtimiseks ja avalikustamiseks.</t>
  </si>
  <si>
    <t>ISQC(EE)1-21.D1</t>
  </si>
  <si>
    <t>ISQC(EE)1-29.D1</t>
  </si>
  <si>
    <t>Ettevõtte poliitikad ja protseduurid peavad muuhulgas tagama, et</t>
  </si>
  <si>
    <t>(a) ettevõtte töötajatel ja kõigil teistel füüsilistel isikutel, kelle teenuseid ta saab kasutada või kontrollida ning kes on otseselt seotud kohustusliku auditi toimingute läbiviimisega, oleksid neile määratud ülesannete täitmiseks vajalikud teadmised ja kogemused;</t>
  </si>
  <si>
    <t>c) ettevõttel on asjakohased tasustamise, sealhulgas kasumi jaotamise põhimõtted, mis pakuvad piisavalt stiimuleid tulemuste saavutamiseks, et tagada auditi kvaliteet. Eelkõige ei tohi tulu, mida ettevõte auditeeritavalt üksuselt kutsetegevuse väliseid teenuseid osutades teenib, võtta arvesse ühegi sellise isiku töö hindamisel või tasustamisel, kes on auditeerimisse kaasatud või kes suudab mõjutada selle läbiviimist.</t>
  </si>
  <si>
    <t>(b) töövõtupartneril on asjakohane kompetentsus, võimekused, ressursid (s.h vajaliku pädevuse ja võimekusega personal) ja volitused selle rolli täitmiseks ja</t>
  </si>
  <si>
    <t>(b.1D) töövõtupartneri valimisel lähtub audiitorühing peamiselt auditi kvaliteedi tagamise, sõltumatuse ning pädevuse kriteeriumitest;</t>
  </si>
  <si>
    <t>(b.2D) töövõtupartner osaleb aktiivselt kohustusliku auditi teostamises ja</t>
  </si>
  <si>
    <t>ISQC(EE)1-30.D1</t>
  </si>
  <si>
    <t>Kohustusliku auditi teostamisel pühendab vandeaudiitor auditiülesandele piisavalt aega ning tagab piisavad ressursid oma ülesande korrektseks täitmiseks.</t>
  </si>
  <si>
    <t>ISQC(EE)1-32.D1</t>
  </si>
  <si>
    <t>Kohustuslike auditite puhul ettevõte peab:</t>
  </si>
  <si>
    <t>(a) kehtestama sisemise kvaliteedikontrolli süsteemi, et tagada kohustusliku auditi kvaliteet. Kvaliteedikontrolli süsteem peab hõlmama vähemalt lõigus 32.D1 (b) sätestatud poliitikaid ja protseduure. Kvaliteedikontrolli süsteemi eest vastutav isik peab olema kvalifitseeritud vandeaudiitor;</t>
  </si>
  <si>
    <t>(b) kehtestama asjakohased poliitikad ja protseduurid kohustusliku auditi läbiviimiseks, töötajate juhendamiseks ning nende tegevuse järelevalveks ja kontrollimiseks ning lõikes 45.D1 osutatud audititoimiku struktuuri korraldamiseks;</t>
  </si>
  <si>
    <t>(c) kasutama asjakohaseid süsteeme, ressursse ja korda, et tagada oma kohustusliku auditi toimingute teostamisel pidevus ja regulaarsus.</t>
  </si>
  <si>
    <t>ISQC(EE)1-45.D1</t>
  </si>
  <si>
    <t>Ettevõte peab koostama iga kohustusliku auditi kohta auditi toimiku. Auditi toimikus dokumenteeritakse vähemalt auditiks ettevalmistamise ja sõltumatust ohustavate ohtude hindamise andmed ja kui see on kohaldatav, siis määruse (EL) nr 537/2014 artiklite 6–8 kohaselt saadud andmed. Ettevõte säilitab kõik muud andmed ja dokumendid, mis on olulised toetamaks vandeaudiitori aruannet ja kui see on kohaldatav, siis määruse (EL) nr 537/2014 artiklites 10 ja 11 osutatud audiitori aruandeid ning jälgimaks vastavust direktiivile 2014/56/EL ja muudele kohaldatavate õigusnormidele. Audititoimik suletakse hiljemalt 60 päeva pärast vandeaudiitori aruande ja kui see on kohaldatav, siis määruse (EL) 537/2014 art. 10 osutatud auditiaruande allkirjastamise kuupäeva.</t>
  </si>
  <si>
    <t xml:space="preserve">ISQC(EE)1-47.D1 </t>
  </si>
  <si>
    <t>Ettevõte peab säilitama iga auditikliendi kohta kliendikonto dokumendid, mis sisaldavad vähemalt kliendi nime, aadressi ja tegevuskoha, töövõtupartner(id) ning igal majandusaastal kohustusliku auditi eest võetud tasud ning muude teenuste eest võetud tasud.</t>
  </si>
  <si>
    <t>ISQC(EE)1-48.D1</t>
  </si>
  <si>
    <t>Ettevõte jälgib ja hindab , käesoleva standardi ja kui see on kohaldatav, siis määruse (EL) nr 537/2014 kohaselt kehtestatud süsteemide ning sisemise kvaliteedikontrolli korra asjakohasust ja tulemuslikkust ning võtab tarvitusele asjakohased meetmed mis tahes puuduste kõrvaldamiseks. Alalõigus 32.D1 a) osutatud sisemise kvaliteedikontrolli süsteemi hindamise viib ettevõte läbi kord aastas ning säilitab andmed selle hindamise tulemuste ning väljapakutud meetmete kohta sisemise kvaliteedikontrolli süsteemi muutmiseks.</t>
  </si>
  <si>
    <t>ISQC(EE)1-55.D1</t>
  </si>
  <si>
    <t>Ettevõte dokumenteerib kõik kirjalikult esitatud kaebused, mis on esitatud tehtud kohustuslike auditite läbiviimise kohta.</t>
  </si>
  <si>
    <t>ISQC(EE)1-59.D1</t>
  </si>
  <si>
    <t>Ettevõte peab kehtestama poliitikad ja protseduurid, millega nõutakse kõigi audiitortegevuse seaduse ja kui see on kohaldatav, siis määruse (EL) nr 537/2014 sätete oluliste rikkumiste dokumenteerimist. Samuti tuleb dokumenteerida kõik õigusrikkumise tagajärjed, sealhulgas õigusrikkumiste käsitlemiseks ja sisemise kvaliteedikontrolli süsteemi muutmiseks võetud meetmed. Aruanne kõigist kasutusele võetud meetmetest koostatakse kord aastas ning edastatakse oma töötajatele. Juhul kui nõu küsitakse välistelt ekspertidelt, dokumenteeritakse esitatud päringud ning saadud nõuanded.</t>
  </si>
  <si>
    <t xml:space="preserve">Audiitorettevõtja kõrgem juhtkond kinnitab kirjalikus vormis audiitorettevõtja riskide taseme ja riskide tüüpide kogumi, mida ta on valmis oma tegevuse käigus võtma oma majandustegevuse ja strateegiliste eesmärkide elluviimise nimel (riskiisu). </t>
  </si>
  <si>
    <t xml:space="preserve">Audiitorettevõtja kehtestab protseduurireeglid, millega tõhusalt maandatakse ja juhitakse riskihinnangu raames tuvastatud rahapesu ja terrorismi rahastamisega seotud riske. </t>
  </si>
  <si>
    <t xml:space="preserve">Protseduurireeglite täitmise kontrollimiseks kehtestab audiitorettevõtja sisekontrollieeskirja, mis kirjeldab sisekontrolli süsteemi toimimise. Protseduurireeglid sisaldavad vähemalt järgmist:
 1) kliendi suhtes rakendatavate hoolsusmeetmete kohaldamise korda, sealhulgas lihtsustatud hoolsusmeetmete ja tugevdatud hoolsusmeetmete kohaldamise korda;
 2) mudelit kliendi ja tema tegevusega seotud riskide tuvastamiseks ja juhtimiseks ning kliendi riskiprofiili määramist;
 3) metoodikat ja juhendit, kui audiitorettevõtjal tekib rahapesu ja terrorismi rahastamise kahtlus või on tegemist ebatavalise tehingu või asjaoluga, samuti käesoleva seaduse §-s 49 sätestatud teatamiskohustuse täitmise juhendit;
 4) andmete säilitamise ja nende kättesaadavaks tegemise korda;
 5) juhendit, kuidas tulemuslikult kindlaks teha, kas tegemist on riikliku taustaga isikuga või kohaliku riikliku taustaga isikuga või isikuga, kelle suhtes rakendatakse rahvusvahelisi sanktsioone, või isikuga, kelle elu- või asukoht on suure riskiga kolmandas riigis või geograafilise riskiga riigis;
 6) uute ja olemasolevate tehnoloogiatega ning teenuste ja toodetega, sealhulgas uute või ebatraditsiooniliste müügikanalite ning uute või arenevate tehnoloogiatega kaasnevate riskide tuvastamise ja juhtimise korda.
</t>
  </si>
  <si>
    <t>Audiitorettevõtja kohaldab hoolsusmeetmeid: 
 1) ärisuhte loomisel;
 2) ärisuhte väliselt tehingute juhuti tegemisel või vahendamisel, kui tehingu väärtus on üle 15 000 euro või sellega võrdväärne summa muus vääringus, sõltumata sellest, kas rahaline kohustus täidetakse tehingus ühe maksena või mitme omavahel seotud maksena kuni üheaastase perioodi jooksul, kui seaduses ei ole sätestatud teisiti;
 3) hoolsusmeetmete kohaldamisel kogutud teabe kontrollimise või asjakohaste andmete ajakohastamise käigus varem kogutud dokumentide või andmete piisavuse või tõelevastavuse kahtluse korral;
 4) rahapesu või terrorismi rahastamise kahtluse korral.</t>
  </si>
  <si>
    <t xml:space="preserve">Audiitorettevõtja kohaldab  hoolsusmeetmeid iga kord enne ärisuhte loomist või ärisuhte väliselt enne tehingu tegemist.  </t>
  </si>
  <si>
    <t>Audiitor kehtestab protseduurireeglite ja sisekontrollieeskirja rakendamisel majandus-, kutse- või ametitegevuses loodud ärisuhte jälgimise (edaspidi ärisuhte seire) põhimõtted. Ärisuhte seire kohustuse täitmisel tuleb muu hulgas välja selgitada nende tehingute olemus, põhjus ja taust, samuti muu teave tehingute sisu mõistmiseks, ning nendele tehingutele suuremat tähelepanu pöörata.</t>
  </si>
  <si>
    <t xml:space="preserve">Audiitor peab säilitama isikusamasuse tuvastamise ja esitatud teabe kontrollimise aluseks olevate dokumentide originaale või koopiaid ja ärisuhte loomise aluseks olevaid dokumente viis aastat pärast ärisuhte lõppemist, juhul kui need ei moodusta osa audiitorteenuse dokumentatsioonist. Juhul kui eelnimetatud dokumendid on osa audiitorteenuse dokumentatsioonist, säilitatakse neid seitse aastat alates audiitori aruande kuupäevast. </t>
  </si>
  <si>
    <t xml:space="preserve">§47 lg 7 Audiitor kustutab isikusamasuse tuvastamise ja esitatud teabe kontrollimise aluseks olevad säilitatud andmed pärast §47 lg 1 nimetatud tähtaegade möödumist. Pädeva järelevalveasutuse ettekirjutuse alusel võib olulisi andmeid säilitada kauem, kuid mitte rohkem kui viis aastat pärast esmase tähtaja möödumist. </t>
  </si>
  <si>
    <t>Kui audiitor tuvastab kutsetegevuse osutamise käigus tegevuse või asjaolud, mille tunnused osutavad kuritegelikust tegevusest saadud tulu kasutamisele, terrorismi rahastamisele või sellega seotud kuritegude toimepanemisele või sellise tegevuse katsele või mille puhul tal on kahtlus või ta teab, et tegemist on rahapesu või terrorismi rahastamisega või sellega seotud kuritegude toimepanemisega, on ta kohustatud sellest viivitamata, kuid hiljemalt kaks tööpäeva pärast tegevuse või asjaolude tuvastamist või kahtluse tekkimist, teatama rahapesu andmebüroole.</t>
  </si>
  <si>
    <t xml:space="preserve">Audiitor teatab rahapesu andmebüroole viivitamata, kuid hiljemalt kaks tööpäeva pärast tehingu tegemist, igast teatavaks saanud tehingust, kus rahaline kohustus suurusega üle 32 000 euro või sellega võrdväärne summa muus vääringus täidetakse sularahas, sõltumata sellest, kas tehing tehakse ühe maksena või mitme omavahel seotud maksena kuni üheaastase perioodi jooksul. </t>
  </si>
  <si>
    <r>
      <t xml:space="preserve">Rahapesu ja terrorismi rahastamise tõkestamise seadus - </t>
    </r>
    <r>
      <rPr>
        <sz val="11"/>
        <color indexed="8"/>
        <rFont val="Calibri"/>
        <family val="2"/>
      </rPr>
      <t>§10(1)</t>
    </r>
  </si>
  <si>
    <t>Rahapesu ja terrorismi rahastamise tõkestamise seadus - §14(1)</t>
  </si>
  <si>
    <t>Rahapesu ja terrorismi rahastamise tõkestamise seadus - §14(2), (3)</t>
  </si>
  <si>
    <t>Rahapesu ja terrorismi rahastamise tõkestamise seadus - §19(1)</t>
  </si>
  <si>
    <t>Rahapesu ja terrorismi rahastamise tõkestamise seadus - §19(5)</t>
  </si>
  <si>
    <t>Rahapesu ja terrorismi rahastamise tõkestamise seadus - §20(6)</t>
  </si>
  <si>
    <t>Rahapesu ja terrorismi rahastamise tõkestamise seadus - §49(3)</t>
  </si>
  <si>
    <t>AudS §65(4)</t>
  </si>
  <si>
    <t>AudS §55(3)</t>
  </si>
  <si>
    <t>AudS §55(4)</t>
  </si>
  <si>
    <t>AudS §63(2), (3), (5)</t>
  </si>
  <si>
    <t>AudS §157(1)</t>
  </si>
  <si>
    <t>AudS §158(1)</t>
  </si>
  <si>
    <t>Rahapesu ja terrorismi rahastamise tõkestamise seadus - §42(1), (2), (6)</t>
  </si>
  <si>
    <t>Rahapesu ja terrorismi rahastamise tõkestamise seadus - §23(1), (3)</t>
  </si>
  <si>
    <t>Rahapesu ja terrorismi rahastamise tõkestamise seadus - §47(1)</t>
  </si>
  <si>
    <t>Rahapesu ja terrorismi rahastamise tõkestamise seadus - §47(7)</t>
  </si>
  <si>
    <t>Rahapesu ja terrorismi rahastamise tõkestamise seadus - §49(1)</t>
  </si>
  <si>
    <t>AudS §64</t>
  </si>
  <si>
    <t xml:space="preserve">Audiitor korraldab protseduurireeglite ja sisekontrollieeskirja täitmise ning rakendamise audiitorettevõtja töötajate poolt. Kehtestatud protseduurireeglid ja sisekontrollieeskiri peavad olema proportsionaalsed audiitorettevõtja majandus- ja kutsetegevuse laadi, ulatuse ja keerukusastmega ning need peab kehtestama kohustatud isiku kõrgem juhtkond. </t>
  </si>
  <si>
    <t xml:space="preserve">§ 20 lg 6 Audiitor määrab kliendi suhtes hoolsusmeetmeid rakendades nende kohaldamise ulatuse ja täpse viisi ning vajaduse, lähtudes varem hinnatud või konkreetse ärisuhtega seonduvatest rahapesu ja terrorismi rahastamise riskidest. Audiitorettevõtja hoolsusmeetmete kohaldamise hindamisel arvestatakse võlaõigusseaduses sätestatud mõistlikkuse põhimõtet. </t>
  </si>
  <si>
    <t>Audiitoril on keelatud luua ärisuhet, kui: (1) ta ei suuda tuvastada kliendiga tehtavas tehingus tehingupartneri isikusamasust või tuvastada füüsilisest isikust tegelikku kasusaajat; (2) tehingupartneri kapitali moodustavad esitajaaktsiad või muud esitajaväärtpaberid. Eelnimetatud keeldu ei kohaldata, kui audiitorettevõtja on ärisuhte loomisest, tehingust või tehingu katsest teavitanud rahapesu andmebürood seadusega sätestatud korras ja saanud rahapesu andmebüroolt konkreetse juhise ärisuhet, ärisuhte loomist või tehingu tegemist jätkata.</t>
  </si>
  <si>
    <t>Üldine küsimustik eetikakoodeksi täitmises veendumiseks</t>
  </si>
  <si>
    <r>
      <t>AudS §55(1</t>
    </r>
    <r>
      <rPr>
        <vertAlign val="superscript"/>
        <sz val="11"/>
        <color theme="1"/>
        <rFont val="Calibri"/>
        <family val="2"/>
        <scheme val="minor"/>
      </rPr>
      <t>2</t>
    </r>
    <r>
      <rPr>
        <sz val="11"/>
        <color theme="1"/>
        <rFont val="Calibri"/>
        <family val="2"/>
        <scheme val="minor"/>
      </rPr>
      <t>)</t>
    </r>
  </si>
  <si>
    <t>Leping raamatupidamise aastaaruande kohustusliku auditi tegemiseks sõlmitakse vähemalt kaheks aastaks.</t>
  </si>
  <si>
    <t>(b) oluliste auditiülesannete allhanget ei teostataks nii, et see kahjustab ettevõtte sisemise kvaliteedikontrolli või pädevate asutuste võimet teostada järelevalvet selle üle, kuidas vandeaudiitor või audiitorühing täidab audiitortegevuse seaduses, kutsetegevuse standardites ja, kui see on kohaldatav siis, määruses (EL) nr 537/2014 sätestatud kohustusi;</t>
  </si>
  <si>
    <t>Oleme olnud vastavuses aususe põhimõttega. Me ei ole teadlikult olnud seotud aruannete, deklaratsioonide, infovahetuse või muu informatsiooniga, mille kohta me usume, et informatsioon:
(a) sisaldab oluliselt väära või eksitavat avaldust;
(b) sisaldab avaldusi või informatsiooni, mis on esitatud järelemõtlematult või
(c) jätab välja või varjab informatsiooni, mille esitamine on nõutud, seal, kus selline väljajätmine või varjamine oleks eksitav.</t>
  </si>
  <si>
    <t>Oleme olnud vastavuses objektiivsuse põhimõttega, mis nõuab, et me ei kahjustaks kutse- või ärialast otsustust erapoolikuse, huvide konflikti või teiste isikute sobimatu mõjutuse tõttu.</t>
  </si>
  <si>
    <t>Oleme olnud vastavuses kutsealase pädevuse ja nõutava hoolsuse põhimõttega, mis nõuab, et me:
a) saavutaks ja säilitaks kutsealased teadmised ja oskused tasemel, mis on nõutav tagamaks, et klient või tööd andev organisatsioon saab pädevaid kutsealaseid teenuseid, mis põhinevad kehtivatel tehnilistel ja kutsestandarditel ning asjassepuutuvatel õigusaktidel, ja
b) tegutseks hoolikalt ja kooskõlas kehtivate tehniliste ja kutsestandarditega.</t>
  </si>
  <si>
    <t>Oleme olnud vastavuses konfidentsiaalsuse põhimõttega, mis nõuab, et me austaks kutsealaste ja ärisuhete tulemusel omandatud informatsiooni konfidentsiaalsust. Oleme:
a) olnud valvas informatsiooni tahtmatu avalikustamise võimaluse suhtes, kaasa arvatud sotsiaalses keskkonnas, eriti just lähedasele äripartnerile või lähemale või lähimale pereliikmele;
b) säilitanud informatsiooni konfidentsiaalsuse ettevõtte või tööd andva organisatsiooni siseselt;
c) säilitanud eeldatava kliendi või tööd andva organisatsiooni pooltavalikustatud informatsiooni konfidentsiaalsuse;
d) mitte avalikustanud ilma nõuetekohase ja konkreetse volituseta väljaspool ettevõtet või tööd andvat organisatsiooni konfidentsiaalsetinformatsiooni, mis on omandatud kutsealaste ja ärisuhete tulemusena, välja arvatud juhul, kui tal on juriidiline või kutsealanekohustus või õigus informatsioon avalikustada;
e) mitte kasutanud kutsealaste ja ärisuhete tulemusena omandatudkonfidentsiaalset informatsiooni oma isiklikuks kasuks
või mõne kolmanda osapoole kasuks;
f) mitte kasutanud või avalikustanud kutsealase või ärisuhte tulemusenaomandatud või saadud mis tahes konfidentsiaalset informatsiooni
pärast selle suhte lõppu jag) rakendanud mõistlikke meetmeid tagamaks, et personal ja üksikisikud, kellelt saadakse nõu ja abi,
austavad meie konfidentsiaalsuskohustust.</t>
  </si>
  <si>
    <t>Oleme olnud vastavuses kutsealase käitumise põhimõttega, mis nõuab, et me oleks vastavuses
asjassepuutuvate seaduste ja regulatsioonidega ning väldiks mis tahes tegevust, mille puhul me teame või peaks teadma, et see võib kutseala diskrediteerida. Me ei ole teadlikult tegelenud mis tahes äritegevuse, ameti või tegevusega, mis kahjustab või võib kahjustada ausust, objektiivsust või kutseala head mainet ja ei oleks selle tulemusel vastavuses põhiprintsiipidega.</t>
  </si>
  <si>
    <t xml:space="preserve">Kui me oleme tuvastanud ohu vastavusele põhiprintsiipidega, oleme hinnanud, kas selline oht on aktsepteeritaval tasemel. </t>
  </si>
  <si>
    <t>Kui me oleme määranud kindlaks, et tuvastatud ohud vastavusele põhiprintsiipidega ei ole aktsepteeritaval tasemel, oleme ohtusid käsitlenud, kõrvaldades need või vähendades neid
aktsepteeritava tasemeni. Oleme teinud järgmiselt:
a) kõrvaldanud tingimused, kaasa arvatud huvid või suhted, mis tekitavad ohtusid;
b) rakendanud kaitsemehhanisme, kui need on kättesaadavad ja kui neid on võimalik rakendada, et vähendada ohtusid aktsepteeritava tasemeni, või
c) keeldunud konkreetsest kutsetegevusest või lõpetanud selle.</t>
  </si>
  <si>
    <t xml:space="preserve">Oleme auditite, ülevaatuste või muude kindlustandvate töövõttude läbiviimisel olnud sõltumatud.
Sõltumatus on seotud objektiivsuse ja aususe põhiprintsiipidega. See hõlmab järgmist:
a) mõtlemisviisi sõltumatus – meeleseisund, mis võimaldab teha järelduse ilma, et sellele avaldaksid mõju tegurid, mis kahjustavad kutsealast otsustust, lastes seega isikul tegutseda ausalt ning rakendada objektiivsust ja kutsealast skeptitsismi;
b) näiline sõltumatus – faktide ja tingimuste vältimine, mis on nii märkimisväärsed, et mõistlik ja informeeritud kolmas osapool teeks tõenäoliselt järelduse, et ettevõtte või auditi või kindlustandva töövõtu meeskonnaliikme ausus, objektiivsus või kutsealane skeptitsism on kahjustatud.
</t>
  </si>
  <si>
    <t xml:space="preserve"> Oleme avalikus kutsealases tegevuses rakendanud auditite, ülevaatuste ja muude kindlustandvate töövõttude planeerimisel ja läbiviimisel kutsealast skeptitsismi.</t>
  </si>
  <si>
    <t>Oleme dokumenteerinud kõik relevantsed asjaolud, mis tõendavad meie vastavust eetika põhiprintsiipidega sh sõltumatuse nõuete järgimist.</t>
  </si>
  <si>
    <t xml:space="preserve">Oleme kogu kvaliteedikontrolli perioodi jooksul olnud vastavuses eetika põhiprintsiipidega. Oleme rakendanud kontseptuaalset raamistikku, et kindlaks teha, hinnata ja käsitleda ohtusid vastavusele põhiprintsiipidega. </t>
  </si>
  <si>
    <r>
      <t>Me ei ole osutanud auditiväliseid teenuseid, mis on keelatud audiitortegevuse seaduse §-i 59</t>
    </r>
    <r>
      <rPr>
        <vertAlign val="superscript"/>
        <sz val="11"/>
        <rFont val="Calibri"/>
        <family val="2"/>
        <scheme val="minor"/>
      </rPr>
      <t>1</t>
    </r>
    <r>
      <rPr>
        <sz val="11"/>
        <rFont val="Calibri"/>
        <family val="2"/>
        <scheme val="minor"/>
      </rPr>
      <t xml:space="preserve"> kohaselt.</t>
    </r>
  </si>
  <si>
    <t xml:space="preserve">Eetikakoodeksi rakendamine </t>
  </si>
  <si>
    <t>Kvaliteedikontrolli standard ISQC (EE) 1 + Eetikakoodeks (EE) + AudS + RahaPTS - üldinfo</t>
  </si>
  <si>
    <t>Kontrollile allutatu või tema esindaja nimi</t>
  </si>
  <si>
    <t>/allkirjastatud digitaalselt/</t>
  </si>
  <si>
    <t>Kontrolli läbiviijate nimed</t>
  </si>
  <si>
    <r>
      <t>Üldine informatsioon kontrollitava audiitorettevõtja kohta</t>
    </r>
    <r>
      <rPr>
        <sz val="11"/>
        <rFont val="Calibri"/>
        <family val="2"/>
        <scheme val="minor"/>
      </rPr>
      <t xml:space="preserve"> (täidetakse väljad, mis on asjakohased)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</si>
</sst>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kr&quot;_-;\-* #,##0.00\ &quot;kr&quot;_-;_-* &quot;-&quot;??\ &quot;kr&quot;_-;_-@_-"/>
  </numFmts>
  <fonts count="31" x14ac:knownFonts="1">
    <font>
      <sz val="11"/>
      <color theme="1"/>
      <name val="Calibri"/>
      <family val="2"/>
      <scheme val="minor"/>
    </font>
    <font>
      <sz val="11"/>
      <color indexed="8"/>
      <name val="Calibri"/>
      <family val="2"/>
    </font>
    <font>
      <sz val="9"/>
      <color indexed="81"/>
      <name val="Tahoma"/>
      <family val="2"/>
    </font>
    <font>
      <b/>
      <sz val="9"/>
      <color indexed="81"/>
      <name val="Tahoma"/>
      <family val="2"/>
    </font>
    <font>
      <b/>
      <sz val="11"/>
      <color indexed="8"/>
      <name val="Calibri"/>
      <family val="2"/>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i/>
      <sz val="11"/>
      <color theme="1"/>
      <name val="Calibri"/>
      <family val="2"/>
      <scheme val="minor"/>
    </font>
    <font>
      <sz val="11"/>
      <name val="Calibri"/>
      <family val="2"/>
      <scheme val="minor"/>
    </font>
    <font>
      <sz val="11"/>
      <color theme="1"/>
      <name val="Calibri"/>
      <family val="2"/>
    </font>
    <font>
      <b/>
      <i/>
      <sz val="11"/>
      <color theme="1"/>
      <name val="Calibri"/>
      <family val="2"/>
      <scheme val="minor"/>
    </font>
    <font>
      <b/>
      <sz val="11"/>
      <color theme="1"/>
      <name val="Calibri"/>
      <family val="2"/>
    </font>
    <font>
      <b/>
      <sz val="11"/>
      <color rgb="FF00B050"/>
      <name val="Calibri"/>
      <family val="2"/>
    </font>
    <font>
      <b/>
      <sz val="11"/>
      <color rgb="FFFF0000"/>
      <name val="Calibri"/>
      <family val="2"/>
    </font>
    <font>
      <b/>
      <sz val="11"/>
      <color rgb="FFFF0000"/>
      <name val="Calibri"/>
      <family val="2"/>
      <scheme val="minor"/>
    </font>
    <font>
      <b/>
      <u/>
      <sz val="15"/>
      <color theme="3"/>
      <name val="Calibri"/>
      <family val="2"/>
      <scheme val="minor"/>
    </font>
    <font>
      <b/>
      <sz val="11"/>
      <color rgb="FF00B050"/>
      <name val="Calibri"/>
      <family val="2"/>
      <scheme val="minor"/>
    </font>
    <font>
      <u/>
      <sz val="11"/>
      <color theme="1"/>
      <name val="Calibri"/>
      <family val="2"/>
      <scheme val="minor"/>
    </font>
    <font>
      <b/>
      <sz val="11"/>
      <name val="Calibri"/>
      <family val="2"/>
      <scheme val="minor"/>
    </font>
    <font>
      <sz val="10"/>
      <color theme="1"/>
      <name val="Calibri"/>
      <family val="2"/>
      <scheme val="minor"/>
    </font>
    <font>
      <b/>
      <sz val="10"/>
      <color theme="1"/>
      <name val="Calibri"/>
      <family val="2"/>
      <scheme val="minor"/>
    </font>
    <font>
      <b/>
      <u/>
      <sz val="15"/>
      <color theme="3"/>
      <name val="Calibri"/>
      <family val="2"/>
    </font>
    <font>
      <sz val="8"/>
      <color rgb="FF000000"/>
      <name val="Tahoma"/>
      <family val="2"/>
    </font>
    <font>
      <vertAlign val="superscript"/>
      <sz val="11"/>
      <color theme="1"/>
      <name val="Calibri"/>
      <family val="2"/>
      <scheme val="minor"/>
    </font>
    <font>
      <vertAlign val="superscript"/>
      <sz val="1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b/>
      <u/>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hair">
        <color theme="0" tint="-4.9989318521683403E-2"/>
      </right>
      <top/>
      <bottom style="hair">
        <color theme="0" tint="-4.9989318521683403E-2"/>
      </bottom>
      <diagonal/>
    </border>
    <border>
      <left style="hair">
        <color theme="0" tint="-4.9989318521683403E-2"/>
      </left>
      <right style="hair">
        <color theme="0" tint="-4.9989318521683403E-2"/>
      </right>
      <top/>
      <bottom style="hair">
        <color theme="0" tint="-4.9989318521683403E-2"/>
      </bottom>
      <diagonal/>
    </border>
    <border>
      <left style="hair">
        <color theme="0" tint="-4.9989318521683403E-2"/>
      </left>
      <right/>
      <top/>
      <bottom style="hair">
        <color theme="0" tint="-4.9989318521683403E-2"/>
      </bottom>
      <diagonal/>
    </border>
    <border>
      <left/>
      <right style="hair">
        <color theme="0" tint="-4.9989318521683403E-2"/>
      </right>
      <top style="hair">
        <color theme="0" tint="-4.9989318521683403E-2"/>
      </top>
      <bottom style="hair">
        <color theme="0" tint="-4.9989318521683403E-2"/>
      </bottom>
      <diagonal/>
    </border>
    <border>
      <left style="hair">
        <color theme="0" tint="-4.9989318521683403E-2"/>
      </left>
      <right style="hair">
        <color theme="0" tint="-4.9989318521683403E-2"/>
      </right>
      <top style="hair">
        <color theme="0" tint="-4.9989318521683403E-2"/>
      </top>
      <bottom style="hair">
        <color theme="0" tint="-4.9989318521683403E-2"/>
      </bottom>
      <diagonal/>
    </border>
    <border>
      <left style="hair">
        <color theme="0" tint="-4.9989318521683403E-2"/>
      </left>
      <right/>
      <top style="hair">
        <color theme="0" tint="-4.9989318521683403E-2"/>
      </top>
      <bottom style="hair">
        <color theme="0" tint="-4.9989318521683403E-2"/>
      </bottom>
      <diagonal/>
    </border>
    <border>
      <left/>
      <right style="hair">
        <color theme="0" tint="-4.9989318521683403E-2"/>
      </right>
      <top style="hair">
        <color theme="0" tint="-4.9989318521683403E-2"/>
      </top>
      <bottom/>
      <diagonal/>
    </border>
    <border>
      <left style="hair">
        <color theme="0" tint="-4.9989318521683403E-2"/>
      </left>
      <right style="hair">
        <color theme="0" tint="-4.9989318521683403E-2"/>
      </right>
      <top style="hair">
        <color theme="0" tint="-4.9989318521683403E-2"/>
      </top>
      <bottom/>
      <diagonal/>
    </border>
    <border>
      <left style="hair">
        <color theme="0" tint="-4.9989318521683403E-2"/>
      </left>
      <right/>
      <top style="hair">
        <color theme="0" tint="-4.9989318521683403E-2"/>
      </top>
      <bottom/>
      <diagonal/>
    </border>
  </borders>
  <cellStyleXfs count="3">
    <xf numFmtId="0" fontId="0" fillId="0" borderId="0"/>
    <xf numFmtId="0" fontId="6" fillId="0" borderId="22" applyNumberFormat="0" applyFill="0" applyAlignment="0" applyProtection="0"/>
    <xf numFmtId="0" fontId="7" fillId="0" borderId="23" applyNumberFormat="0" applyFill="0" applyAlignment="0" applyProtection="0"/>
  </cellStyleXfs>
  <cellXfs count="272">
    <xf numFmtId="0" fontId="0" fillId="0" borderId="0" xfId="0"/>
    <xf numFmtId="0" fontId="0" fillId="0" borderId="0" xfId="0" applyFont="1"/>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wrapText="1"/>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0" xfId="0" quotePrefix="1" applyFont="1" applyAlignment="1">
      <alignment vertical="top" wrapText="1"/>
    </xf>
    <xf numFmtId="0" fontId="0" fillId="0" borderId="0" xfId="0" applyFont="1" applyFill="1" applyAlignment="1">
      <alignment vertical="top" wrapText="1"/>
    </xf>
    <xf numFmtId="0" fontId="9"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vertical="center"/>
    </xf>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10" fillId="0" borderId="0" xfId="0" applyFont="1" applyAlignment="1">
      <alignment horizontal="left" vertical="top"/>
    </xf>
    <xf numFmtId="0" fontId="10" fillId="0" borderId="0" xfId="0" applyFont="1" applyAlignment="1">
      <alignment horizontal="center" vertical="top"/>
    </xf>
    <xf numFmtId="0" fontId="10" fillId="0" borderId="0" xfId="0" applyFont="1" applyAlignment="1">
      <alignment vertical="top" wrapText="1"/>
    </xf>
    <xf numFmtId="0" fontId="10" fillId="0" borderId="0" xfId="0" applyFont="1" applyFill="1" applyAlignment="1">
      <alignment vertical="top"/>
    </xf>
    <xf numFmtId="0" fontId="10" fillId="0" borderId="0" xfId="0" applyFont="1" applyFill="1" applyAlignment="1">
      <alignment horizontal="center" vertical="top"/>
    </xf>
    <xf numFmtId="0" fontId="10" fillId="0" borderId="0" xfId="0" applyFont="1" applyFill="1" applyAlignment="1">
      <alignment vertical="top" wrapText="1"/>
    </xf>
    <xf numFmtId="0" fontId="11" fillId="0" borderId="0" xfId="0" applyFont="1"/>
    <xf numFmtId="0" fontId="9" fillId="0" borderId="0" xfId="0" applyFont="1" applyAlignment="1">
      <alignment vertical="top" textRotation="90" wrapText="1"/>
    </xf>
    <xf numFmtId="0" fontId="9" fillId="0" borderId="0" xfId="0" applyFont="1" applyAlignment="1">
      <alignment horizontal="left" vertical="top" textRotation="90" wrapText="1"/>
    </xf>
    <xf numFmtId="0" fontId="12" fillId="0" borderId="0" xfId="0" applyFont="1" applyAlignment="1">
      <alignment vertical="top" textRotation="90" wrapText="1"/>
    </xf>
    <xf numFmtId="0" fontId="9" fillId="0" borderId="0" xfId="0" applyFont="1" applyAlignment="1">
      <alignment horizontal="center" vertical="top" textRotation="90" wrapText="1"/>
    </xf>
    <xf numFmtId="0" fontId="0" fillId="0" borderId="0" xfId="0" applyFont="1" applyAlignment="1">
      <alignment wrapText="1"/>
    </xf>
    <xf numFmtId="0" fontId="0" fillId="0" borderId="0" xfId="0" applyFont="1" applyAlignment="1">
      <alignment horizontal="center" vertical="center"/>
    </xf>
    <xf numFmtId="0" fontId="0" fillId="0" borderId="0" xfId="0" applyFont="1"/>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0" fontId="0" fillId="0" borderId="0" xfId="0" applyAlignment="1">
      <alignment horizontal="left" vertical="top" wrapText="1"/>
    </xf>
    <xf numFmtId="0" fontId="0" fillId="0" borderId="0" xfId="0" applyFill="1"/>
    <xf numFmtId="0" fontId="0" fillId="0" borderId="0" xfId="0" applyFill="1" applyAlignment="1">
      <alignment horizontal="center" vertical="top"/>
    </xf>
    <xf numFmtId="0" fontId="0" fillId="0" borderId="0" xfId="0" applyFill="1" applyAlignment="1">
      <alignment vertical="center"/>
    </xf>
    <xf numFmtId="0" fontId="0" fillId="0" borderId="0" xfId="0" applyFill="1" applyAlignment="1">
      <alignment vertical="top"/>
    </xf>
    <xf numFmtId="0" fontId="0" fillId="0" borderId="0" xfId="0" applyFont="1" applyFill="1" applyAlignment="1">
      <alignment horizontal="center" vertical="center"/>
    </xf>
    <xf numFmtId="0" fontId="0" fillId="0" borderId="0" xfId="0" applyFont="1" applyFill="1" applyAlignment="1">
      <alignment vertical="top"/>
    </xf>
    <xf numFmtId="0" fontId="11" fillId="0" borderId="0" xfId="0" applyFont="1" applyAlignment="1">
      <alignment vertical="center"/>
    </xf>
    <xf numFmtId="0" fontId="13" fillId="0" borderId="0" xfId="0" applyFont="1" applyAlignment="1">
      <alignment horizontal="right"/>
    </xf>
    <xf numFmtId="18" fontId="0" fillId="0" borderId="0" xfId="0" applyNumberFormat="1"/>
    <xf numFmtId="0" fontId="0" fillId="4" borderId="1" xfId="0" applyFill="1" applyBorder="1" applyAlignment="1">
      <alignment horizontal="center"/>
    </xf>
    <xf numFmtId="0" fontId="5" fillId="5" borderId="1" xfId="0" applyFont="1" applyFill="1" applyBorder="1" applyAlignment="1">
      <alignment wrapText="1"/>
    </xf>
    <xf numFmtId="0" fontId="5" fillId="5" borderId="1" xfId="0" applyFont="1" applyFill="1" applyBorder="1" applyAlignment="1">
      <alignment horizontal="center" vertical="center" textRotation="90" wrapText="1"/>
    </xf>
    <xf numFmtId="0" fontId="5" fillId="5" borderId="1" xfId="0" applyFont="1" applyFill="1" applyBorder="1" applyAlignment="1">
      <alignment vertical="center"/>
    </xf>
    <xf numFmtId="0" fontId="11" fillId="0" borderId="0" xfId="0" applyFont="1" applyAlignment="1">
      <alignment wrapText="1"/>
    </xf>
    <xf numFmtId="0" fontId="0" fillId="0" borderId="0" xfId="0" applyAlignment="1">
      <alignment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14" fillId="0" borderId="0" xfId="0" applyFont="1"/>
    <xf numFmtId="0" fontId="15" fillId="0" borderId="0" xfId="0" applyFont="1"/>
    <xf numFmtId="0" fontId="16" fillId="0" borderId="0" xfId="0" applyFont="1" applyFill="1"/>
    <xf numFmtId="0" fontId="16" fillId="0" borderId="0" xfId="0" applyFont="1" applyAlignment="1">
      <alignment vertical="top"/>
    </xf>
    <xf numFmtId="0" fontId="5" fillId="0" borderId="0" xfId="0" applyFont="1" applyBorder="1" applyAlignment="1">
      <alignment horizontal="left" vertical="center"/>
    </xf>
    <xf numFmtId="0" fontId="6" fillId="0" borderId="0" xfId="1" applyBorder="1" applyAlignment="1">
      <alignment horizontal="left"/>
    </xf>
    <xf numFmtId="0" fontId="0" fillId="0" borderId="0" xfId="0" applyNumberFormat="1" applyAlignment="1">
      <alignment horizontal="left"/>
    </xf>
    <xf numFmtId="0" fontId="5" fillId="0" borderId="0" xfId="0" applyFont="1" applyBorder="1" applyAlignment="1">
      <alignment vertical="center"/>
    </xf>
    <xf numFmtId="0" fontId="17" fillId="0" borderId="0" xfId="1" applyFont="1" applyBorder="1" applyAlignment="1">
      <alignment vertical="top"/>
    </xf>
    <xf numFmtId="0" fontId="17" fillId="0" borderId="0" xfId="1" applyFont="1" applyBorder="1" applyAlignment="1"/>
    <xf numFmtId="0" fontId="17" fillId="0" borderId="0" xfId="1" applyFont="1" applyFill="1" applyBorder="1" applyAlignment="1">
      <alignment vertical="top"/>
    </xf>
    <xf numFmtId="0" fontId="5" fillId="0" borderId="0" xfId="0" applyFont="1" applyBorder="1" applyAlignment="1">
      <alignment horizontal="center" vertical="center"/>
    </xf>
    <xf numFmtId="0" fontId="0" fillId="0" borderId="0" xfId="0" applyFont="1" applyAlignment="1">
      <alignment horizontal="center"/>
    </xf>
    <xf numFmtId="0" fontId="17" fillId="0" borderId="0" xfId="1" applyFont="1" applyBorder="1" applyAlignment="1">
      <alignment horizontal="left"/>
    </xf>
    <xf numFmtId="0" fontId="0" fillId="0" borderId="0" xfId="0" applyFill="1" applyAlignment="1">
      <alignment horizontal="center"/>
    </xf>
    <xf numFmtId="0" fontId="5" fillId="5" borderId="3" xfId="0" applyFont="1" applyFill="1" applyBorder="1" applyAlignment="1">
      <alignment horizontal="center" vertical="center" textRotation="90" wrapText="1"/>
    </xf>
    <xf numFmtId="0" fontId="5" fillId="0" borderId="4" xfId="0" applyFont="1" applyBorder="1" applyAlignment="1">
      <alignment horizontal="left" vertical="top" wrapText="1"/>
    </xf>
    <xf numFmtId="0" fontId="0" fillId="0" borderId="5" xfId="0" applyFont="1" applyBorder="1" applyAlignment="1">
      <alignment horizontal="left" vertical="top" wrapText="1"/>
    </xf>
    <xf numFmtId="0" fontId="10" fillId="0" borderId="5" xfId="0" applyFont="1" applyFill="1" applyBorder="1" applyAlignment="1">
      <alignment horizontal="left" vertical="top" wrapText="1"/>
    </xf>
    <xf numFmtId="0" fontId="0" fillId="0" borderId="6" xfId="0" applyBorder="1" applyAlignment="1">
      <alignment horizontal="center" vertical="top"/>
    </xf>
    <xf numFmtId="0" fontId="0" fillId="0" borderId="3" xfId="0" applyBorder="1" applyAlignment="1">
      <alignment horizontal="center" vertical="top"/>
    </xf>
    <xf numFmtId="0" fontId="0" fillId="0" borderId="1"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5" xfId="0"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4" xfId="0" applyFont="1" applyBorder="1" applyAlignment="1">
      <alignment horizontal="center" vertical="top"/>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7" fillId="0" borderId="0" xfId="1" applyFont="1" applyBorder="1" applyAlignment="1">
      <alignment wrapText="1"/>
    </xf>
    <xf numFmtId="0" fontId="5" fillId="0" borderId="0" xfId="0" applyFont="1" applyBorder="1" applyAlignment="1">
      <alignment horizontal="left" vertical="center" wrapText="1"/>
    </xf>
    <xf numFmtId="0" fontId="17" fillId="0" borderId="0" xfId="1" applyFont="1" applyBorder="1" applyAlignment="1">
      <alignment horizontal="left" wrapText="1"/>
    </xf>
    <xf numFmtId="0" fontId="0" fillId="0" borderId="0" xfId="0" applyAlignment="1">
      <alignment horizontal="left" wrapText="1"/>
    </xf>
    <xf numFmtId="0" fontId="5" fillId="5" borderId="11" xfId="0" applyFont="1" applyFill="1" applyBorder="1" applyAlignment="1">
      <alignment vertical="center" textRotation="90"/>
    </xf>
    <xf numFmtId="0" fontId="0" fillId="0" borderId="0" xfId="0" applyAlignment="1">
      <alignment horizontal="center"/>
    </xf>
    <xf numFmtId="0" fontId="0" fillId="0" borderId="0" xfId="0" applyFont="1" applyAlignment="1">
      <alignment horizontal="center"/>
    </xf>
    <xf numFmtId="0" fontId="5" fillId="5" borderId="11" xfId="0" applyFont="1" applyFill="1" applyBorder="1" applyAlignment="1">
      <alignment vertical="center" wrapText="1"/>
    </xf>
    <xf numFmtId="0" fontId="0" fillId="0" borderId="0" xfId="0" applyAlignment="1">
      <alignment horizontal="left"/>
    </xf>
    <xf numFmtId="0" fontId="0" fillId="0" borderId="0" xfId="0" applyFill="1" applyAlignment="1">
      <alignment horizontal="left"/>
    </xf>
    <xf numFmtId="0" fontId="5" fillId="5" borderId="11" xfId="0" applyFont="1" applyFill="1" applyBorder="1" applyAlignment="1">
      <alignment vertical="center"/>
    </xf>
    <xf numFmtId="0" fontId="5" fillId="5" borderId="1" xfId="0" applyFont="1" applyFill="1" applyBorder="1" applyAlignment="1">
      <alignment horizontal="center" vertical="center" textRotation="90" wrapText="1"/>
    </xf>
    <xf numFmtId="0" fontId="0" fillId="0" borderId="0" xfId="0" applyFont="1" applyFill="1" applyAlignment="1">
      <alignment horizontal="center"/>
    </xf>
    <xf numFmtId="0" fontId="13" fillId="0" borderId="0" xfId="0" applyFont="1" applyBorder="1" applyAlignment="1"/>
    <xf numFmtId="0" fontId="16" fillId="0" borderId="0" xfId="0" applyFont="1"/>
    <xf numFmtId="0" fontId="18" fillId="0" borderId="1" xfId="0" applyFont="1" applyBorder="1" applyAlignment="1">
      <alignment horizontal="left"/>
    </xf>
    <xf numFmtId="0" fontId="18" fillId="0" borderId="4" xfId="0" applyFont="1" applyBorder="1" applyAlignment="1">
      <alignment horizontal="left"/>
    </xf>
    <xf numFmtId="0" fontId="18" fillId="0" borderId="5" xfId="0" applyFont="1" applyBorder="1" applyAlignment="1">
      <alignment horizontal="left"/>
    </xf>
    <xf numFmtId="0" fontId="5" fillId="5" borderId="1" xfId="0" applyFont="1" applyFill="1" applyBorder="1" applyAlignment="1">
      <alignment horizontal="center" vertical="center" textRotation="90" wrapText="1"/>
    </xf>
    <xf numFmtId="0" fontId="5" fillId="5" borderId="11" xfId="0" applyFont="1" applyFill="1" applyBorder="1" applyAlignment="1">
      <alignment horizontal="center" vertical="center" textRotation="90" wrapText="1"/>
    </xf>
    <xf numFmtId="0" fontId="13" fillId="0" borderId="0" xfId="0" applyFont="1" applyBorder="1" applyAlignment="1">
      <alignment horizontal="left"/>
    </xf>
    <xf numFmtId="0" fontId="16" fillId="0" borderId="0" xfId="0" applyFont="1" applyAlignment="1">
      <alignment horizontal="left" vertical="center"/>
    </xf>
    <xf numFmtId="0" fontId="5" fillId="5" borderId="1" xfId="0" applyFont="1" applyFill="1" applyBorder="1" applyAlignment="1">
      <alignment horizontal="left" vertical="center" wrapText="1"/>
    </xf>
    <xf numFmtId="0" fontId="5" fillId="5" borderId="6" xfId="0" applyFont="1" applyFill="1" applyBorder="1" applyAlignment="1">
      <alignment horizontal="center" vertical="center" textRotation="90" wrapText="1"/>
    </xf>
    <xf numFmtId="0" fontId="0" fillId="0" borderId="0" xfId="0"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left"/>
    </xf>
    <xf numFmtId="0" fontId="0" fillId="0" borderId="0" xfId="0" applyFont="1" applyFill="1"/>
    <xf numFmtId="0" fontId="19" fillId="0" borderId="0" xfId="0" applyFont="1"/>
    <xf numFmtId="0" fontId="5" fillId="5" borderId="2" xfId="0" applyFont="1" applyFill="1" applyBorder="1" applyAlignment="1">
      <alignment horizontal="center" vertical="center" textRotation="90" wrapText="1"/>
    </xf>
    <xf numFmtId="0" fontId="5" fillId="6" borderId="0" xfId="0" applyFont="1" applyFill="1" applyAlignment="1">
      <alignment vertical="top"/>
    </xf>
    <xf numFmtId="0" fontId="20" fillId="6" borderId="0" xfId="0" applyFont="1" applyFill="1" applyAlignment="1">
      <alignment vertical="top"/>
    </xf>
    <xf numFmtId="0" fontId="10" fillId="6" borderId="0" xfId="0" applyFont="1" applyFill="1" applyAlignment="1">
      <alignment horizontal="center" vertical="top"/>
    </xf>
    <xf numFmtId="0" fontId="16" fillId="6" borderId="0" xfId="0" applyFont="1" applyFill="1" applyAlignment="1">
      <alignment vertical="top"/>
    </xf>
    <xf numFmtId="0" fontId="0" fillId="6" borderId="0" xfId="0" applyFont="1" applyFill="1" applyAlignment="1">
      <alignment horizontal="center" vertical="top"/>
    </xf>
    <xf numFmtId="0" fontId="9" fillId="6" borderId="0" xfId="0" applyFont="1" applyFill="1" applyAlignment="1">
      <alignment horizontal="left" vertical="top" wrapText="1"/>
    </xf>
    <xf numFmtId="0" fontId="5" fillId="6" borderId="0" xfId="0" applyFont="1" applyFill="1" applyAlignment="1">
      <alignment horizontal="left" vertical="top"/>
    </xf>
    <xf numFmtId="0" fontId="0" fillId="6" borderId="0" xfId="0" applyFont="1" applyFill="1" applyAlignment="1">
      <alignment vertical="top" wrapText="1"/>
    </xf>
    <xf numFmtId="0" fontId="0" fillId="6" borderId="0" xfId="0" applyFont="1" applyFill="1" applyAlignment="1">
      <alignment vertical="top"/>
    </xf>
    <xf numFmtId="0" fontId="9" fillId="6" borderId="0" xfId="0" applyFont="1" applyFill="1" applyAlignment="1">
      <alignment vertical="top" wrapText="1"/>
    </xf>
    <xf numFmtId="0" fontId="9" fillId="6" borderId="0" xfId="0" applyFont="1" applyFill="1" applyAlignment="1">
      <alignment vertical="top" textRotation="90" wrapText="1"/>
    </xf>
    <xf numFmtId="0" fontId="9" fillId="6" borderId="0" xfId="0" applyFont="1" applyFill="1" applyAlignment="1">
      <alignment horizontal="left" vertical="top" textRotation="90" wrapText="1"/>
    </xf>
    <xf numFmtId="0" fontId="10" fillId="6" borderId="0" xfId="0" applyFont="1" applyFill="1" applyAlignment="1">
      <alignment wrapText="1"/>
    </xf>
    <xf numFmtId="0" fontId="20" fillId="5" borderId="11" xfId="0" applyFont="1" applyFill="1" applyBorder="1" applyAlignment="1">
      <alignment vertical="center" wrapText="1"/>
    </xf>
    <xf numFmtId="0" fontId="0" fillId="6" borderId="0" xfId="0" applyFont="1" applyFill="1" applyAlignment="1">
      <alignment horizontal="left" vertical="center" wrapText="1"/>
    </xf>
    <xf numFmtId="0" fontId="20" fillId="5" borderId="11" xfId="0" applyFont="1" applyFill="1" applyBorder="1" applyAlignment="1">
      <alignment vertical="center"/>
    </xf>
    <xf numFmtId="0" fontId="21" fillId="0" borderId="1" xfId="0" applyFont="1" applyBorder="1" applyAlignment="1">
      <alignment horizontal="left"/>
    </xf>
    <xf numFmtId="0" fontId="21" fillId="0" borderId="1" xfId="0" applyFont="1" applyBorder="1"/>
    <xf numFmtId="0" fontId="21" fillId="0" borderId="1" xfId="0" applyFont="1" applyBorder="1" applyAlignment="1">
      <alignment wrapText="1"/>
    </xf>
    <xf numFmtId="0" fontId="21" fillId="0" borderId="1" xfId="0" applyFont="1" applyBorder="1" applyAlignment="1">
      <alignment horizontal="left"/>
    </xf>
    <xf numFmtId="0" fontId="21" fillId="6" borderId="1" xfId="0" applyFont="1" applyFill="1" applyBorder="1"/>
    <xf numFmtId="0" fontId="21" fillId="6" borderId="1" xfId="0" applyFont="1" applyFill="1" applyBorder="1" applyAlignment="1">
      <alignment wrapText="1"/>
    </xf>
    <xf numFmtId="0" fontId="21" fillId="6" borderId="1" xfId="0" applyFont="1" applyFill="1" applyBorder="1" applyAlignment="1"/>
    <xf numFmtId="0" fontId="21" fillId="0" borderId="1" xfId="0" applyFont="1" applyFill="1" applyBorder="1" applyAlignment="1">
      <alignment wrapText="1"/>
    </xf>
    <xf numFmtId="0" fontId="21" fillId="6" borderId="1" xfId="0" applyFont="1" applyFill="1" applyBorder="1" applyAlignment="1">
      <alignment horizontal="left" wrapText="1"/>
    </xf>
    <xf numFmtId="0" fontId="21" fillId="0" borderId="1" xfId="0" applyFont="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center" vertical="center" textRotation="90" wrapText="1"/>
    </xf>
    <xf numFmtId="0" fontId="22"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2" xfId="0" applyFont="1" applyFill="1" applyBorder="1" applyAlignment="1">
      <alignment horizontal="center" vertical="center" textRotation="90" wrapText="1"/>
    </xf>
    <xf numFmtId="0" fontId="21" fillId="0" borderId="12" xfId="0" applyFont="1" applyFill="1" applyBorder="1" applyAlignment="1">
      <alignment horizontal="center" vertical="center" textRotation="90" wrapText="1"/>
    </xf>
    <xf numFmtId="0" fontId="5" fillId="0" borderId="0" xfId="0" applyFont="1" applyFill="1" applyBorder="1" applyAlignment="1">
      <alignment horizontal="center"/>
    </xf>
    <xf numFmtId="0" fontId="0" fillId="0" borderId="0" xfId="0" applyFont="1" applyFill="1" applyBorder="1" applyAlignment="1">
      <alignment horizontal="center"/>
    </xf>
    <xf numFmtId="0" fontId="22" fillId="0" borderId="12" xfId="0" applyFont="1" applyFill="1" applyBorder="1" applyAlignment="1">
      <alignment horizontal="center"/>
    </xf>
    <xf numFmtId="0" fontId="21" fillId="0" borderId="12" xfId="0" applyFont="1" applyFill="1" applyBorder="1" applyAlignment="1">
      <alignment horizontal="center"/>
    </xf>
    <xf numFmtId="0" fontId="22" fillId="0" borderId="13" xfId="0" applyFont="1" applyFill="1" applyBorder="1" applyAlignment="1">
      <alignment horizontal="center" vertical="center" textRotation="90" wrapText="1"/>
    </xf>
    <xf numFmtId="0" fontId="22" fillId="0" borderId="13" xfId="0" applyFont="1" applyFill="1" applyBorder="1" applyAlignment="1">
      <alignment horizontal="center"/>
    </xf>
    <xf numFmtId="0" fontId="21" fillId="0" borderId="12" xfId="0" applyFont="1" applyFill="1" applyBorder="1" applyAlignment="1">
      <alignment horizontal="center"/>
    </xf>
    <xf numFmtId="0" fontId="22" fillId="7" borderId="0" xfId="0" applyFont="1" applyFill="1" applyBorder="1" applyAlignment="1">
      <alignment horizontal="center"/>
    </xf>
    <xf numFmtId="0" fontId="22" fillId="8" borderId="0" xfId="0" applyFont="1" applyFill="1" applyBorder="1" applyAlignment="1">
      <alignment horizontal="right"/>
    </xf>
    <xf numFmtId="0" fontId="22" fillId="0" borderId="13" xfId="0" applyFont="1" applyFill="1" applyBorder="1" applyAlignment="1">
      <alignment horizontal="center"/>
    </xf>
    <xf numFmtId="0" fontId="22" fillId="8" borderId="0" xfId="0" applyFont="1" applyFill="1" applyBorder="1" applyAlignment="1"/>
    <xf numFmtId="0" fontId="22" fillId="8" borderId="14" xfId="0" applyFont="1" applyFill="1" applyBorder="1" applyAlignment="1"/>
    <xf numFmtId="0" fontId="0" fillId="0" borderId="0" xfId="0" applyFont="1" applyFill="1" applyBorder="1" applyAlignment="1">
      <alignment horizontal="center"/>
    </xf>
    <xf numFmtId="0" fontId="9" fillId="0" borderId="0" xfId="0" applyFont="1" applyAlignment="1">
      <alignment horizontal="center" vertical="top" textRotation="90" wrapText="1"/>
    </xf>
    <xf numFmtId="0" fontId="0" fillId="0" borderId="0" xfId="0" applyFill="1" applyAlignment="1">
      <alignment vertical="top" wrapText="1"/>
    </xf>
    <xf numFmtId="0" fontId="0" fillId="0" borderId="0" xfId="0" applyFont="1" applyFill="1" applyAlignment="1">
      <alignment horizontal="left" vertical="top"/>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5" fillId="5" borderId="11" xfId="0" applyFont="1" applyFill="1" applyBorder="1" applyAlignment="1">
      <alignment horizontal="left" vertical="center" wrapText="1"/>
    </xf>
    <xf numFmtId="0" fontId="21" fillId="0" borderId="1" xfId="0" applyFont="1" applyBorder="1" applyAlignment="1">
      <alignment horizontal="left" vertical="top" wrapText="1"/>
    </xf>
    <xf numFmtId="0" fontId="21" fillId="0" borderId="1" xfId="0" applyFont="1" applyBorder="1" applyAlignment="1">
      <alignment vertical="top" wrapText="1"/>
    </xf>
    <xf numFmtId="0" fontId="17" fillId="0" borderId="0" xfId="1"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17" fillId="0" borderId="0" xfId="1" applyFont="1" applyBorder="1" applyAlignment="1">
      <alignment horizontal="left" vertical="center" wrapText="1"/>
    </xf>
    <xf numFmtId="0" fontId="6" fillId="0" borderId="0" xfId="1" applyBorder="1" applyAlignment="1">
      <alignment horizontal="left" vertical="center" wrapText="1"/>
    </xf>
    <xf numFmtId="0" fontId="10" fillId="0" borderId="0" xfId="0" applyFont="1" applyFill="1"/>
    <xf numFmtId="0" fontId="0" fillId="3" borderId="24" xfId="0"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ill="1" applyBorder="1" applyAlignment="1">
      <alignment horizontal="center"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9" xfId="0" applyFill="1" applyBorder="1" applyAlignment="1">
      <alignment horizontal="center" vertical="center"/>
    </xf>
    <xf numFmtId="0" fontId="0" fillId="3" borderId="27" xfId="0" applyFill="1" applyBorder="1" applyAlignment="1">
      <alignment horizontal="center" vertical="center"/>
    </xf>
    <xf numFmtId="0" fontId="0" fillId="3" borderId="3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1" xfId="0" applyFill="1" applyBorder="1" applyAlignment="1">
      <alignment horizontal="center" vertical="center"/>
    </xf>
    <xf numFmtId="0" fontId="0" fillId="3" borderId="32" xfId="0" applyFont="1" applyFill="1" applyBorder="1" applyAlignment="1">
      <alignment horizontal="center" vertical="center"/>
    </xf>
    <xf numFmtId="0" fontId="0" fillId="0" borderId="7" xfId="0" applyBorder="1" applyAlignment="1">
      <alignment horizontal="center"/>
    </xf>
    <xf numFmtId="0" fontId="22" fillId="5" borderId="1" xfId="0" applyFont="1" applyFill="1" applyBorder="1" applyAlignment="1">
      <alignment horizontal="left" vertical="center" wrapText="1"/>
    </xf>
    <xf numFmtId="0" fontId="22" fillId="5" borderId="13" xfId="0" applyFont="1" applyFill="1" applyBorder="1" applyAlignment="1">
      <alignment horizontal="center" vertical="center" textRotation="90" wrapText="1"/>
    </xf>
    <xf numFmtId="0" fontId="21" fillId="5" borderId="12" xfId="0" applyFont="1" applyFill="1" applyBorder="1" applyAlignment="1">
      <alignment horizontal="center" vertical="center" textRotation="90" wrapText="1"/>
    </xf>
    <xf numFmtId="0" fontId="17" fillId="0" borderId="0" xfId="1" applyFont="1" applyFill="1" applyBorder="1" applyAlignment="1">
      <alignment horizontal="left" vertical="top" wrapText="1"/>
    </xf>
    <xf numFmtId="0" fontId="0" fillId="0" borderId="0" xfId="0" applyFill="1" applyAlignment="1">
      <alignment horizontal="left" vertical="top" wrapText="1"/>
    </xf>
    <xf numFmtId="0" fontId="21" fillId="0" borderId="0" xfId="0" applyFont="1" applyFill="1" applyAlignment="1">
      <alignment horizontal="left" vertical="top"/>
    </xf>
    <xf numFmtId="0" fontId="17" fillId="0" borderId="0" xfId="1"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1" applyFont="1" applyFill="1" applyBorder="1" applyAlignment="1">
      <alignment horizontal="center" vertical="center"/>
    </xf>
    <xf numFmtId="0" fontId="21" fillId="0" borderId="0" xfId="0" applyFont="1" applyFill="1" applyAlignment="1">
      <alignment horizontal="center" vertical="center"/>
    </xf>
    <xf numFmtId="0" fontId="22" fillId="5" borderId="1" xfId="0" applyFont="1" applyFill="1" applyBorder="1" applyAlignment="1">
      <alignment horizontal="center" vertical="center"/>
    </xf>
    <xf numFmtId="0" fontId="21" fillId="0" borderId="1" xfId="0" applyFont="1" applyBorder="1" applyAlignment="1">
      <alignment horizontal="center" vertical="center"/>
    </xf>
    <xf numFmtId="0" fontId="0" fillId="0" borderId="0" xfId="0" applyAlignment="1">
      <alignment horizontal="center" vertical="center"/>
    </xf>
    <xf numFmtId="0" fontId="0" fillId="3" borderId="33" xfId="0" applyFont="1" applyFill="1" applyBorder="1" applyAlignment="1">
      <alignment horizontal="center" vertical="center" wrapText="1"/>
    </xf>
    <xf numFmtId="0" fontId="0" fillId="3" borderId="34" xfId="0" applyFont="1" applyFill="1" applyBorder="1" applyAlignment="1">
      <alignment horizontal="center" vertical="center"/>
    </xf>
    <xf numFmtId="0" fontId="0" fillId="3" borderId="34" xfId="0" applyFill="1" applyBorder="1" applyAlignment="1">
      <alignment horizontal="center" vertical="center"/>
    </xf>
    <xf numFmtId="0" fontId="0" fillId="5" borderId="34" xfId="0" applyFont="1" applyFill="1" applyBorder="1" applyAlignment="1">
      <alignment horizontal="center" vertical="top"/>
    </xf>
    <xf numFmtId="0" fontId="0" fillId="3" borderId="34" xfId="0" applyFont="1" applyFill="1" applyBorder="1" applyAlignment="1">
      <alignment horizontal="center" vertical="center" wrapText="1"/>
    </xf>
    <xf numFmtId="0" fontId="0" fillId="3" borderId="35" xfId="0" applyFont="1" applyFill="1" applyBorder="1" applyAlignment="1">
      <alignment horizontal="left" vertical="center" wrapText="1"/>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5" borderId="37" xfId="0" applyFont="1" applyFill="1" applyBorder="1" applyAlignment="1">
      <alignment horizontal="center" vertical="top"/>
    </xf>
    <xf numFmtId="0" fontId="0" fillId="3" borderId="37" xfId="0" applyFont="1" applyFill="1" applyBorder="1" applyAlignment="1">
      <alignment horizontal="center" vertical="center" wrapText="1"/>
    </xf>
    <xf numFmtId="0" fontId="0" fillId="3" borderId="38" xfId="0" applyFont="1" applyFill="1" applyBorder="1" applyAlignment="1">
      <alignment horizontal="left" vertical="center" wrapText="1"/>
    </xf>
    <xf numFmtId="0" fontId="0" fillId="6" borderId="36" xfId="0" applyFont="1" applyFill="1" applyBorder="1" applyAlignment="1">
      <alignment horizontal="center" vertical="center" wrapText="1"/>
    </xf>
    <xf numFmtId="0" fontId="0" fillId="6" borderId="37" xfId="0" applyFont="1" applyFill="1" applyBorder="1" applyAlignment="1">
      <alignment horizontal="center" vertical="center"/>
    </xf>
    <xf numFmtId="0" fontId="0" fillId="6" borderId="37" xfId="0" applyFont="1" applyFill="1" applyBorder="1" applyAlignment="1">
      <alignment horizontal="center" vertical="top"/>
    </xf>
    <xf numFmtId="0" fontId="0" fillId="6" borderId="38" xfId="0" applyFont="1" applyFill="1" applyBorder="1" applyAlignment="1">
      <alignment horizontal="left" vertical="center" wrapText="1"/>
    </xf>
    <xf numFmtId="0" fontId="0" fillId="6" borderId="36" xfId="0" applyFont="1" applyFill="1" applyBorder="1" applyAlignment="1">
      <alignment vertical="top" wrapText="1"/>
    </xf>
    <xf numFmtId="0" fontId="0" fillId="6" borderId="37" xfId="0" applyFont="1" applyFill="1" applyBorder="1" applyAlignment="1">
      <alignment vertical="top"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xf>
    <xf numFmtId="0" fontId="5" fillId="5" borderId="37" xfId="0" applyFont="1" applyFill="1" applyBorder="1" applyAlignment="1">
      <alignment horizontal="center" vertical="top"/>
    </xf>
    <xf numFmtId="0" fontId="0" fillId="3" borderId="36" xfId="0" quotePrefix="1"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5" borderId="40" xfId="0" applyFont="1" applyFill="1" applyBorder="1" applyAlignment="1">
      <alignment horizontal="center" vertical="top"/>
    </xf>
    <xf numFmtId="0" fontId="0" fillId="3" borderId="40" xfId="0" applyFont="1" applyFill="1" applyBorder="1" applyAlignment="1">
      <alignment horizontal="center" vertical="center" wrapText="1"/>
    </xf>
    <xf numFmtId="0" fontId="0" fillId="3" borderId="41" xfId="0" applyFont="1" applyFill="1" applyBorder="1" applyAlignment="1">
      <alignment horizontal="left" vertical="center" wrapText="1"/>
    </xf>
    <xf numFmtId="0" fontId="27" fillId="0" borderId="0" xfId="0" applyFont="1"/>
    <xf numFmtId="0" fontId="20" fillId="0" borderId="0" xfId="2" applyFont="1" applyBorder="1" applyAlignment="1"/>
    <xf numFmtId="0" fontId="10" fillId="0" borderId="2" xfId="2" applyFont="1" applyBorder="1" applyAlignment="1">
      <alignment horizontal="left"/>
    </xf>
    <xf numFmtId="0" fontId="10" fillId="4" borderId="1" xfId="2" applyFont="1" applyFill="1" applyBorder="1" applyAlignment="1"/>
    <xf numFmtId="0" fontId="10" fillId="0" borderId="2" xfId="2" applyFont="1" applyBorder="1" applyAlignment="1">
      <alignment horizontal="left" wrapText="1"/>
    </xf>
    <xf numFmtId="0" fontId="28" fillId="0" borderId="0" xfId="0" applyFont="1"/>
    <xf numFmtId="0" fontId="30" fillId="2" borderId="0" xfId="0" applyFont="1" applyFill="1"/>
    <xf numFmtId="0" fontId="9" fillId="0" borderId="0" xfId="0" applyFont="1"/>
    <xf numFmtId="0" fontId="23" fillId="0" borderId="0" xfId="1" applyFont="1" applyBorder="1" applyAlignment="1">
      <alignment horizontal="left" vertical="top"/>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17" fillId="0" borderId="0" xfId="1" applyFont="1" applyBorder="1" applyAlignment="1">
      <alignment horizontal="left" vertical="top"/>
    </xf>
    <xf numFmtId="0" fontId="29" fillId="0" borderId="0" xfId="0" applyFont="1" applyAlignment="1">
      <alignment horizontal="left" vertical="top" wrapText="1"/>
    </xf>
    <xf numFmtId="0" fontId="9" fillId="0" borderId="0" xfId="0" applyFont="1" applyAlignment="1">
      <alignment horizontal="center" vertical="top" textRotation="90" wrapText="1"/>
    </xf>
    <xf numFmtId="0" fontId="9" fillId="0" borderId="0" xfId="0" applyFont="1" applyAlignment="1">
      <alignment horizontal="center" vertical="center" textRotation="90" wrapText="1"/>
    </xf>
    <xf numFmtId="0" fontId="5" fillId="9"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0" borderId="15" xfId="0" applyFont="1" applyBorder="1" applyAlignment="1">
      <alignment horizontal="left" vertical="center" wrapText="1"/>
    </xf>
    <xf numFmtId="0" fontId="5" fillId="9" borderId="2" xfId="0" applyFont="1" applyFill="1" applyBorder="1" applyAlignment="1">
      <alignment horizontal="center" vertical="top" wrapText="1"/>
    </xf>
    <xf numFmtId="0" fontId="5" fillId="9" borderId="16" xfId="0" applyFont="1" applyFill="1" applyBorder="1" applyAlignment="1">
      <alignment horizontal="center" vertical="top" wrapText="1"/>
    </xf>
    <xf numFmtId="0" fontId="5" fillId="9" borderId="3" xfId="0" applyFont="1" applyFill="1" applyBorder="1" applyAlignment="1">
      <alignment horizontal="center" vertical="top" wrapText="1"/>
    </xf>
    <xf numFmtId="0" fontId="13" fillId="0" borderId="0" xfId="0" applyFont="1" applyBorder="1" applyAlignment="1">
      <alignment horizontal="left"/>
    </xf>
    <xf numFmtId="0" fontId="5" fillId="5" borderId="11"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1"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21" xfId="0" applyFont="1" applyFill="1" applyBorder="1" applyAlignment="1">
      <alignment horizontal="center" vertical="center" textRotation="90" wrapText="1"/>
    </xf>
    <xf numFmtId="0" fontId="5" fillId="5" borderId="9" xfId="0" applyFont="1" applyFill="1" applyBorder="1" applyAlignment="1">
      <alignment horizontal="center" vertical="center" textRotation="90" wrapText="1"/>
    </xf>
    <xf numFmtId="0" fontId="5" fillId="5" borderId="1" xfId="0" applyFont="1" applyFill="1" applyBorder="1" applyAlignment="1">
      <alignment horizontal="center" vertical="center" textRotation="90" wrapText="1"/>
    </xf>
    <xf numFmtId="164" fontId="5" fillId="5" borderId="1" xfId="0" applyNumberFormat="1" applyFont="1" applyFill="1" applyBorder="1" applyAlignment="1">
      <alignment horizontal="left" vertical="center" wrapText="1"/>
    </xf>
    <xf numFmtId="0" fontId="18" fillId="0" borderId="4" xfId="0" applyFont="1" applyBorder="1" applyAlignment="1">
      <alignment horizontal="left"/>
    </xf>
    <xf numFmtId="0" fontId="18" fillId="0" borderId="5" xfId="0" applyFont="1" applyBorder="1" applyAlignment="1">
      <alignment horizontal="left"/>
    </xf>
    <xf numFmtId="0" fontId="5" fillId="5" borderId="17"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0" borderId="0" xfId="0" applyFont="1" applyBorder="1" applyAlignment="1">
      <alignment horizontal="left" vertical="center"/>
    </xf>
    <xf numFmtId="0" fontId="5" fillId="8" borderId="0" xfId="0" applyFont="1" applyFill="1" applyBorder="1" applyAlignment="1">
      <alignment horizontal="center"/>
    </xf>
    <xf numFmtId="0" fontId="5" fillId="7" borderId="0" xfId="0" applyFont="1" applyFill="1" applyBorder="1" applyAlignment="1">
      <alignment horizontal="center"/>
    </xf>
  </cellXfs>
  <cellStyles count="3">
    <cellStyle name="Normaallaad" xfId="0" builtinId="0"/>
    <cellStyle name="Pealkiri 1" xfId="1" builtinId="16"/>
    <cellStyle name="Pealkiri 2" xfId="2" builtinId="17"/>
  </cellStyles>
  <dxfs count="26">
    <dxf>
      <font>
        <color theme="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32</xdr:row>
          <xdr:rowOff>76200</xdr:rowOff>
        </xdr:from>
        <xdr:to>
          <xdr:col>1</xdr:col>
          <xdr:colOff>4610100</xdr:colOff>
          <xdr:row>36</xdr:row>
          <xdr:rowOff>9525</xdr:rowOff>
        </xdr:to>
        <xdr:sp macro="" textlink="">
          <xdr:nvSpPr>
            <xdr:cNvPr id="2049" name="Group Box 1" descr="Nõue on3:"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t-EE" sz="800" b="0" i="0" u="none" strike="noStrike" baseline="0">
                  <a:solidFill>
                    <a:srgbClr val="000000"/>
                  </a:solidFill>
                  <a:latin typeface="Tahoma"/>
                  <a:ea typeface="Tahoma"/>
                  <a:cs typeface="Tahoma"/>
                </a:rPr>
                <a:t>Käesolevad kontroll-lehed on täidetud minu juuresolekul ja olen tutvunud töörühma hinnangute ja argumentidega: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32</xdr:row>
          <xdr:rowOff>142875</xdr:rowOff>
        </xdr:from>
        <xdr:to>
          <xdr:col>1</xdr:col>
          <xdr:colOff>561975</xdr:colOff>
          <xdr:row>34</xdr:row>
          <xdr:rowOff>47625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nõustun töörühma hinnangute ja argumentidega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33</xdr:row>
          <xdr:rowOff>190500</xdr:rowOff>
        </xdr:from>
        <xdr:to>
          <xdr:col>1</xdr:col>
          <xdr:colOff>2390775</xdr:colOff>
          <xdr:row>35</xdr:row>
          <xdr:rowOff>76200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ei nõustu töörühma hinnangute või argumentidega, esitan eraldi oma kirjaliku eriarvamuse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9"/>
  <sheetViews>
    <sheetView topLeftCell="B1" zoomScale="90" zoomScaleNormal="90" workbookViewId="0">
      <selection activeCell="D14" sqref="D14"/>
    </sheetView>
  </sheetViews>
  <sheetFormatPr defaultColWidth="8.85546875" defaultRowHeight="15" x14ac:dyDescent="0.25"/>
  <cols>
    <col min="1" max="1" width="4.140625" customWidth="1"/>
    <col min="2" max="2" width="31.42578125" customWidth="1"/>
    <col min="3" max="3" width="116.42578125" customWidth="1"/>
    <col min="8" max="8" width="19.42578125" customWidth="1"/>
  </cols>
  <sheetData>
    <row r="2" spans="2:4" ht="19.5" x14ac:dyDescent="0.25">
      <c r="B2" s="236" t="s">
        <v>246</v>
      </c>
      <c r="C2" s="236"/>
    </row>
    <row r="5" spans="2:4" x14ac:dyDescent="0.25">
      <c r="B5" s="111" t="s">
        <v>247</v>
      </c>
    </row>
    <row r="6" spans="2:4" x14ac:dyDescent="0.25">
      <c r="B6" t="s">
        <v>268</v>
      </c>
      <c r="C6" t="s">
        <v>248</v>
      </c>
    </row>
    <row r="7" spans="2:4" x14ac:dyDescent="0.25">
      <c r="B7" s="43" t="s">
        <v>269</v>
      </c>
      <c r="C7" t="s">
        <v>252</v>
      </c>
    </row>
    <row r="8" spans="2:4" x14ac:dyDescent="0.25">
      <c r="B8" s="43" t="s">
        <v>270</v>
      </c>
      <c r="C8" s="174" t="s">
        <v>347</v>
      </c>
    </row>
    <row r="9" spans="2:4" x14ac:dyDescent="0.25">
      <c r="B9" s="58" t="s">
        <v>271</v>
      </c>
      <c r="C9" t="s">
        <v>275</v>
      </c>
    </row>
    <row r="10" spans="2:4" x14ac:dyDescent="0.25">
      <c r="B10" t="s">
        <v>272</v>
      </c>
      <c r="C10" t="s">
        <v>262</v>
      </c>
    </row>
    <row r="11" spans="2:4" x14ac:dyDescent="0.25">
      <c r="B11" t="s">
        <v>273</v>
      </c>
      <c r="C11" t="s">
        <v>263</v>
      </c>
    </row>
    <row r="13" spans="2:4" x14ac:dyDescent="0.25">
      <c r="B13" t="s">
        <v>249</v>
      </c>
    </row>
    <row r="14" spans="2:4" x14ac:dyDescent="0.25">
      <c r="B14" t="s">
        <v>250</v>
      </c>
      <c r="D14" s="44"/>
    </row>
    <row r="15" spans="2:4" x14ac:dyDescent="0.25">
      <c r="B15" t="s">
        <v>251</v>
      </c>
    </row>
    <row r="17" spans="2:3" x14ac:dyDescent="0.25">
      <c r="B17" s="237" t="s">
        <v>274</v>
      </c>
      <c r="C17" s="238"/>
    </row>
    <row r="19" spans="2:3" ht="48.75" customHeight="1" x14ac:dyDescent="0.25">
      <c r="B19" s="239" t="s">
        <v>276</v>
      </c>
      <c r="C19" s="240"/>
    </row>
  </sheetData>
  <mergeCells count="3">
    <mergeCell ref="B2:C2"/>
    <mergeCell ref="B17:C17"/>
    <mergeCell ref="B19:C19"/>
  </mergeCells>
  <conditionalFormatting sqref="B2">
    <cfRule type="expression" dxfId="25" priority="1">
      <formula>#REF!=B2</formula>
    </cfRule>
  </conditionalFormatting>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9"/>
  <sheetViews>
    <sheetView tabSelected="1" zoomScale="90" zoomScaleNormal="90" workbookViewId="0">
      <selection activeCell="A4" sqref="A4"/>
    </sheetView>
  </sheetViews>
  <sheetFormatPr defaultColWidth="11.42578125" defaultRowHeight="15" x14ac:dyDescent="0.25"/>
  <cols>
    <col min="1" max="1" width="34.7109375" style="228" customWidth="1"/>
    <col min="2" max="2" width="71.85546875" style="228" customWidth="1"/>
    <col min="3" max="16384" width="11.42578125" style="228"/>
  </cols>
  <sheetData>
    <row r="1" spans="1:2" ht="19.5" x14ac:dyDescent="0.25">
      <c r="A1" s="241" t="s">
        <v>364</v>
      </c>
      <c r="B1" s="241"/>
    </row>
    <row r="3" spans="1:2" x14ac:dyDescent="0.25">
      <c r="A3" s="229" t="s">
        <v>160</v>
      </c>
    </row>
    <row r="4" spans="1:2" x14ac:dyDescent="0.25">
      <c r="A4" s="230" t="s">
        <v>161</v>
      </c>
      <c r="B4" s="231"/>
    </row>
    <row r="5" spans="1:2" x14ac:dyDescent="0.25">
      <c r="A5" s="230" t="s">
        <v>162</v>
      </c>
      <c r="B5" s="231"/>
    </row>
    <row r="6" spans="1:2" x14ac:dyDescent="0.25">
      <c r="A6" s="230" t="s">
        <v>170</v>
      </c>
      <c r="B6" s="231"/>
    </row>
    <row r="8" spans="1:2" x14ac:dyDescent="0.25">
      <c r="A8" s="229" t="s">
        <v>368</v>
      </c>
    </row>
    <row r="9" spans="1:2" x14ac:dyDescent="0.25">
      <c r="A9" s="230" t="s">
        <v>163</v>
      </c>
      <c r="B9" s="231"/>
    </row>
    <row r="10" spans="1:2" x14ac:dyDescent="0.25">
      <c r="A10" s="230" t="s">
        <v>164</v>
      </c>
      <c r="B10" s="231"/>
    </row>
    <row r="11" spans="1:2" x14ac:dyDescent="0.25">
      <c r="A11" s="230" t="s">
        <v>165</v>
      </c>
      <c r="B11" s="231"/>
    </row>
    <row r="12" spans="1:2" x14ac:dyDescent="0.25">
      <c r="A12" s="230" t="s">
        <v>166</v>
      </c>
      <c r="B12" s="231"/>
    </row>
    <row r="13" spans="1:2" x14ac:dyDescent="0.25">
      <c r="A13" s="230" t="s">
        <v>167</v>
      </c>
      <c r="B13" s="231"/>
    </row>
    <row r="14" spans="1:2" x14ac:dyDescent="0.25">
      <c r="A14" s="230" t="s">
        <v>242</v>
      </c>
      <c r="B14" s="231"/>
    </row>
    <row r="15" spans="1:2" x14ac:dyDescent="0.25">
      <c r="A15" s="230" t="s">
        <v>243</v>
      </c>
      <c r="B15" s="231"/>
    </row>
    <row r="16" spans="1:2" x14ac:dyDescent="0.25">
      <c r="A16" s="230" t="s">
        <v>173</v>
      </c>
      <c r="B16" s="231"/>
    </row>
    <row r="17" spans="1:2" x14ac:dyDescent="0.25">
      <c r="A17" s="230" t="s">
        <v>174</v>
      </c>
      <c r="B17" s="231"/>
    </row>
    <row r="18" spans="1:2" x14ac:dyDescent="0.25">
      <c r="A18" s="230" t="s">
        <v>175</v>
      </c>
      <c r="B18" s="231"/>
    </row>
    <row r="19" spans="1:2" ht="30" x14ac:dyDescent="0.25">
      <c r="A19" s="232" t="s">
        <v>178</v>
      </c>
      <c r="B19" s="231"/>
    </row>
    <row r="20" spans="1:2" ht="30" x14ac:dyDescent="0.25">
      <c r="A20" s="232" t="s">
        <v>176</v>
      </c>
      <c r="B20" s="231"/>
    </row>
    <row r="21" spans="1:2" x14ac:dyDescent="0.25">
      <c r="A21" s="230" t="s">
        <v>177</v>
      </c>
      <c r="B21" s="231"/>
    </row>
    <row r="23" spans="1:2" x14ac:dyDescent="0.25">
      <c r="A23" s="233" t="s">
        <v>172</v>
      </c>
    </row>
    <row r="24" spans="1:2" ht="78.75" customHeight="1" x14ac:dyDescent="0.25">
      <c r="A24" s="242" t="s">
        <v>171</v>
      </c>
      <c r="B24" s="242"/>
    </row>
    <row r="27" spans="1:2" x14ac:dyDescent="0.25">
      <c r="A27" s="228" t="s">
        <v>367</v>
      </c>
    </row>
    <row r="28" spans="1:2" x14ac:dyDescent="0.25">
      <c r="A28" s="228" t="s">
        <v>168</v>
      </c>
    </row>
    <row r="31" spans="1:2" x14ac:dyDescent="0.25">
      <c r="A31" s="234" t="s">
        <v>152</v>
      </c>
    </row>
    <row r="32" spans="1:2" x14ac:dyDescent="0.25">
      <c r="A32" s="228" t="s">
        <v>169</v>
      </c>
    </row>
    <row r="38" spans="1:1" x14ac:dyDescent="0.25">
      <c r="A38" s="228" t="s">
        <v>365</v>
      </c>
    </row>
    <row r="39" spans="1:1" x14ac:dyDescent="0.25">
      <c r="A39" s="235" t="s">
        <v>366</v>
      </c>
    </row>
  </sheetData>
  <mergeCells count="2">
    <mergeCell ref="A1:B1"/>
    <mergeCell ref="A24:B24"/>
  </mergeCells>
  <conditionalFormatting sqref="A1">
    <cfRule type="expression" dxfId="24" priority="2">
      <formula>#REF!=A1</formula>
    </cfRule>
  </conditionalFormatting>
  <printOptions horizontalCentered="1"/>
  <pageMargins left="0.59055118110236227" right="0.39370078740157483" top="0.59055118110236227" bottom="0.39370078740157483" header="0.19685039370078741" footer="0.19685039370078741"/>
  <pageSetup paperSize="9" scale="87" orientation="portrait" r:id="rId1"/>
  <headerFooter>
    <oddHeader>&amp;L&amp;F&amp;R&amp;A</oddHeader>
    <oddFooter>&amp;R&amp;P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ltText="Nõue on3:">
                <anchor moveWithCells="1">
                  <from>
                    <xdr:col>0</xdr:col>
                    <xdr:colOff>95250</xdr:colOff>
                    <xdr:row>32</xdr:row>
                    <xdr:rowOff>76200</xdr:rowOff>
                  </from>
                  <to>
                    <xdr:col>1</xdr:col>
                    <xdr:colOff>4610100</xdr:colOff>
                    <xdr:row>36</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323850</xdr:colOff>
                    <xdr:row>32</xdr:row>
                    <xdr:rowOff>142875</xdr:rowOff>
                  </from>
                  <to>
                    <xdr:col>1</xdr:col>
                    <xdr:colOff>561975</xdr:colOff>
                    <xdr:row>34</xdr:row>
                    <xdr:rowOff>47625</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323850</xdr:colOff>
                    <xdr:row>33</xdr:row>
                    <xdr:rowOff>190500</xdr:rowOff>
                  </from>
                  <to>
                    <xdr:col>1</xdr:col>
                    <xdr:colOff>2390775</xdr:colOff>
                    <xdr:row>35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02"/>
  <sheetViews>
    <sheetView zoomScale="90" zoomScaleNormal="90" workbookViewId="0">
      <pane xSplit="5" ySplit="5" topLeftCell="F6" activePane="bottomRight" state="frozen"/>
      <selection activeCell="B1" sqref="B1"/>
      <selection pane="topRight" activeCell="L1" sqref="L1"/>
      <selection pane="bottomLeft" activeCell="B8" sqref="B8"/>
      <selection pane="bottomRight" activeCell="B7" sqref="B7"/>
    </sheetView>
  </sheetViews>
  <sheetFormatPr defaultColWidth="8.85546875" defaultRowHeight="15" x14ac:dyDescent="0.25"/>
  <cols>
    <col min="1" max="1" width="5.7109375" style="64" customWidth="1"/>
    <col min="2" max="2" width="5.7109375" style="11" customWidth="1"/>
    <col min="3" max="3" width="15.140625" style="2" customWidth="1"/>
    <col min="4" max="4" width="3.7109375" style="6" customWidth="1"/>
    <col min="5" max="5" width="40.7109375" style="4" customWidth="1"/>
    <col min="6" max="6" width="7.7109375" style="28" customWidth="1"/>
    <col min="7" max="9" width="7.7109375" style="29" customWidth="1"/>
    <col min="10" max="10" width="1.7109375" style="29" customWidth="1"/>
    <col min="11" max="11" width="7.7109375" style="28" customWidth="1"/>
    <col min="12" max="14" width="7.7109375" style="30" customWidth="1"/>
    <col min="15" max="15" width="25.7109375" style="161" customWidth="1"/>
    <col min="16" max="16" width="25.7109375" style="162" customWidth="1"/>
    <col min="17" max="17" width="31.7109375" style="97" customWidth="1"/>
  </cols>
  <sheetData>
    <row r="1" spans="1:17" ht="19.5" x14ac:dyDescent="0.3">
      <c r="A1" s="65" t="s">
        <v>255</v>
      </c>
      <c r="B1" s="61"/>
      <c r="C1" s="61"/>
      <c r="D1" s="61"/>
      <c r="E1" s="61"/>
      <c r="F1" s="61"/>
      <c r="G1" s="61"/>
      <c r="H1" s="61"/>
      <c r="I1" s="61"/>
      <c r="J1" s="61"/>
      <c r="K1" s="61"/>
      <c r="L1" s="61"/>
      <c r="M1" s="61"/>
      <c r="N1" s="61"/>
      <c r="O1" s="172"/>
      <c r="P1" s="172"/>
    </row>
    <row r="2" spans="1:17" ht="19.5" x14ac:dyDescent="0.3">
      <c r="A2" s="56" t="str">
        <f>"Kvaliteedikontrolli number: "&amp;Üldinfo!B4</f>
        <v xml:space="preserve">Kvaliteedikontrolli number: </v>
      </c>
      <c r="B2" s="59"/>
      <c r="C2" s="57"/>
      <c r="D2" s="57"/>
      <c r="E2" s="57"/>
      <c r="F2" s="57"/>
      <c r="G2" s="57"/>
      <c r="H2" s="57"/>
      <c r="I2" s="57"/>
      <c r="J2" s="57"/>
      <c r="K2" s="57"/>
      <c r="L2" s="57"/>
      <c r="M2" s="57"/>
      <c r="N2" s="57"/>
      <c r="O2" s="173"/>
      <c r="P2" s="173"/>
    </row>
    <row r="3" spans="1:17" s="1" customFormat="1" x14ac:dyDescent="0.25">
      <c r="A3" s="64"/>
      <c r="B3" s="11"/>
      <c r="D3" s="16"/>
      <c r="E3" s="4"/>
      <c r="F3" s="28"/>
      <c r="G3" s="29"/>
      <c r="H3" s="29"/>
      <c r="I3" s="29"/>
      <c r="J3" s="29"/>
      <c r="K3" s="28"/>
      <c r="L3" s="30"/>
      <c r="M3" s="30"/>
      <c r="N3" s="30"/>
      <c r="O3" s="247"/>
      <c r="P3" s="247"/>
      <c r="Q3" s="97"/>
    </row>
    <row r="4" spans="1:17" s="1" customFormat="1" ht="15" customHeight="1" x14ac:dyDescent="0.25">
      <c r="F4" s="245" t="s">
        <v>149</v>
      </c>
      <c r="G4" s="245"/>
      <c r="H4" s="245"/>
      <c r="I4" s="245"/>
      <c r="J4" s="45"/>
      <c r="K4" s="246" t="s">
        <v>153</v>
      </c>
      <c r="L4" s="246"/>
      <c r="M4" s="246"/>
      <c r="N4" s="246"/>
      <c r="O4" s="246"/>
      <c r="P4" s="246"/>
    </row>
    <row r="5" spans="1:17" s="1" customFormat="1" ht="68.25" customHeight="1" x14ac:dyDescent="0.25">
      <c r="A5" s="93" t="s">
        <v>261</v>
      </c>
      <c r="B5" s="102" t="s">
        <v>1</v>
      </c>
      <c r="C5" s="93" t="s">
        <v>0</v>
      </c>
      <c r="D5" s="87" t="s">
        <v>142</v>
      </c>
      <c r="E5" s="90" t="s">
        <v>2</v>
      </c>
      <c r="F5" s="46" t="s">
        <v>154</v>
      </c>
      <c r="G5" s="46" t="s">
        <v>155</v>
      </c>
      <c r="H5" s="46" t="s">
        <v>156</v>
      </c>
      <c r="I5" s="46" t="s">
        <v>157</v>
      </c>
      <c r="J5" s="47"/>
      <c r="K5" s="46" t="s">
        <v>154</v>
      </c>
      <c r="L5" s="46" t="s">
        <v>155</v>
      </c>
      <c r="M5" s="46" t="s">
        <v>156</v>
      </c>
      <c r="N5" s="46" t="s">
        <v>157</v>
      </c>
      <c r="O5" s="105" t="s">
        <v>158</v>
      </c>
      <c r="P5" s="105" t="s">
        <v>159</v>
      </c>
      <c r="Q5" s="126" t="s">
        <v>182</v>
      </c>
    </row>
    <row r="6" spans="1:17" s="3" customFormat="1" x14ac:dyDescent="0.25">
      <c r="A6" s="117"/>
      <c r="B6" s="118"/>
      <c r="C6" s="119" t="s">
        <v>139</v>
      </c>
      <c r="D6" s="117"/>
      <c r="E6" s="120"/>
      <c r="F6" s="120"/>
      <c r="G6" s="117"/>
      <c r="H6" s="117"/>
      <c r="I6" s="117"/>
      <c r="J6" s="117"/>
      <c r="K6" s="121"/>
      <c r="L6" s="121"/>
      <c r="M6" s="121"/>
      <c r="N6" s="121"/>
      <c r="O6" s="127"/>
      <c r="P6" s="127"/>
      <c r="Q6" s="116"/>
    </row>
    <row r="7" spans="1:17" s="3" customFormat="1" ht="120" x14ac:dyDescent="0.25">
      <c r="A7" s="32">
        <v>1</v>
      </c>
      <c r="B7" s="10"/>
      <c r="C7" s="14" t="s">
        <v>236</v>
      </c>
      <c r="D7" s="16">
        <v>1</v>
      </c>
      <c r="E7" s="5" t="s">
        <v>140</v>
      </c>
      <c r="F7" s="202"/>
      <c r="G7" s="203"/>
      <c r="H7" s="204"/>
      <c r="I7" s="203"/>
      <c r="J7" s="205"/>
      <c r="K7" s="206"/>
      <c r="L7" s="203"/>
      <c r="M7" s="203"/>
      <c r="N7" s="203"/>
      <c r="O7" s="207"/>
      <c r="P7" s="161"/>
      <c r="Q7" s="55" t="str">
        <f>IF(COUNTIF(F7:I7,"X")&lt;&gt;1,"Märgi x-ga enesehinnang",IF(COUNTIF(K7:N7,"X")&lt;&gt;1,"Märgi x-ga töörühma hinnang",""))</f>
        <v>Märgi x-ga enesehinnang</v>
      </c>
    </row>
    <row r="8" spans="1:17" s="3" customFormat="1" ht="90" x14ac:dyDescent="0.25">
      <c r="A8" s="32">
        <f>A7+1</f>
        <v>2</v>
      </c>
      <c r="B8" s="10"/>
      <c r="C8" s="14" t="s">
        <v>235</v>
      </c>
      <c r="D8" s="16">
        <v>1</v>
      </c>
      <c r="E8" s="5" t="s">
        <v>141</v>
      </c>
      <c r="F8" s="208"/>
      <c r="G8" s="209"/>
      <c r="H8" s="209"/>
      <c r="I8" s="209"/>
      <c r="J8" s="210"/>
      <c r="K8" s="211"/>
      <c r="L8" s="209"/>
      <c r="M8" s="209"/>
      <c r="N8" s="209"/>
      <c r="O8" s="212"/>
      <c r="P8" s="161"/>
      <c r="Q8" s="55" t="str">
        <f t="shared" ref="Q8:Q9" si="0">IF(COUNTIF(F8:I8,"X")&lt;&gt;1,"Märgi x-ga enesehinnang",IF(COUNTIF(K8:N8,"X")&lt;&gt;1,"Märgi x-ga töörühma hinnang",""))</f>
        <v>Märgi x-ga enesehinnang</v>
      </c>
    </row>
    <row r="9" spans="1:17" s="3" customFormat="1" ht="45" x14ac:dyDescent="0.25">
      <c r="A9" s="32">
        <f t="shared" ref="A9:A103" si="1">A8+1</f>
        <v>3</v>
      </c>
      <c r="B9" s="10"/>
      <c r="C9" s="14" t="s">
        <v>234</v>
      </c>
      <c r="D9" s="16">
        <v>1</v>
      </c>
      <c r="E9" s="5" t="s">
        <v>277</v>
      </c>
      <c r="F9" s="208"/>
      <c r="G9" s="209"/>
      <c r="H9" s="209"/>
      <c r="I9" s="209"/>
      <c r="J9" s="210"/>
      <c r="K9" s="211"/>
      <c r="L9" s="209"/>
      <c r="M9" s="209"/>
      <c r="N9" s="209"/>
      <c r="O9" s="212"/>
      <c r="P9" s="161"/>
      <c r="Q9" s="55" t="str">
        <f t="shared" si="0"/>
        <v>Märgi x-ga enesehinnang</v>
      </c>
    </row>
    <row r="10" spans="1:17" s="3" customFormat="1" x14ac:dyDescent="0.25">
      <c r="A10" s="117"/>
      <c r="B10" s="118"/>
      <c r="C10" s="119" t="s">
        <v>146</v>
      </c>
      <c r="D10" s="117"/>
      <c r="E10" s="120"/>
      <c r="F10" s="213"/>
      <c r="G10" s="214"/>
      <c r="H10" s="214"/>
      <c r="I10" s="214"/>
      <c r="J10" s="215"/>
      <c r="K10" s="214"/>
      <c r="L10" s="214"/>
      <c r="M10" s="214"/>
      <c r="N10" s="214"/>
      <c r="O10" s="216"/>
      <c r="P10" s="127"/>
      <c r="Q10" s="116"/>
    </row>
    <row r="11" spans="1:17" s="3" customFormat="1" ht="30" x14ac:dyDescent="0.25">
      <c r="A11" s="32">
        <f>A9+1</f>
        <v>4</v>
      </c>
      <c r="B11" s="10"/>
      <c r="C11" s="14" t="s">
        <v>332</v>
      </c>
      <c r="D11" s="18">
        <v>2</v>
      </c>
      <c r="E11" s="7" t="s">
        <v>244</v>
      </c>
      <c r="F11" s="208"/>
      <c r="G11" s="209"/>
      <c r="H11" s="209"/>
      <c r="I11" s="209"/>
      <c r="J11" s="210"/>
      <c r="K11" s="211"/>
      <c r="L11" s="209"/>
      <c r="M11" s="209"/>
      <c r="N11" s="209"/>
      <c r="O11" s="212"/>
      <c r="P11" s="161"/>
      <c r="Q11" s="55" t="str">
        <f t="shared" ref="Q11:Q79" si="2">IF(COUNTIF(F11:I11,"X")&lt;&gt;1,"Märgi x-ga enesehinnang",IF(COUNTIF(K11:N11,"X")&lt;&gt;1,"Märgi x-ga töörühma hinnang",""))</f>
        <v>Märgi x-ga enesehinnang</v>
      </c>
    </row>
    <row r="12" spans="1:17" s="3" customFormat="1" ht="75" x14ac:dyDescent="0.25">
      <c r="A12" s="32">
        <f>A11+1</f>
        <v>5</v>
      </c>
      <c r="B12" s="10"/>
      <c r="C12" s="14" t="s">
        <v>233</v>
      </c>
      <c r="D12" s="16">
        <v>1</v>
      </c>
      <c r="E12" s="5" t="s">
        <v>143</v>
      </c>
      <c r="F12" s="208"/>
      <c r="G12" s="209"/>
      <c r="H12" s="209"/>
      <c r="I12" s="209"/>
      <c r="J12" s="210"/>
      <c r="K12" s="211"/>
      <c r="L12" s="209"/>
      <c r="M12" s="209"/>
      <c r="N12" s="209"/>
      <c r="O12" s="212"/>
      <c r="P12" s="161"/>
      <c r="Q12" s="55" t="str">
        <f t="shared" si="2"/>
        <v>Märgi x-ga enesehinnang</v>
      </c>
    </row>
    <row r="13" spans="1:17" s="3" customFormat="1" ht="120" x14ac:dyDescent="0.25">
      <c r="A13" s="32">
        <f t="shared" si="1"/>
        <v>6</v>
      </c>
      <c r="B13" s="10"/>
      <c r="C13" s="14" t="s">
        <v>232</v>
      </c>
      <c r="D13" s="16">
        <v>1</v>
      </c>
      <c r="E13" s="5" t="s">
        <v>144</v>
      </c>
      <c r="F13" s="208"/>
      <c r="G13" s="209"/>
      <c r="H13" s="209"/>
      <c r="I13" s="209"/>
      <c r="J13" s="210"/>
      <c r="K13" s="211"/>
      <c r="L13" s="209"/>
      <c r="M13" s="209"/>
      <c r="N13" s="209"/>
      <c r="O13" s="212"/>
      <c r="P13" s="161"/>
      <c r="Q13" s="55" t="str">
        <f t="shared" si="2"/>
        <v>Märgi x-ga enesehinnang</v>
      </c>
    </row>
    <row r="14" spans="1:17" s="3" customFormat="1" ht="150" x14ac:dyDescent="0.25">
      <c r="A14" s="32">
        <f t="shared" si="1"/>
        <v>7</v>
      </c>
      <c r="B14" s="10"/>
      <c r="C14" s="14" t="s">
        <v>231</v>
      </c>
      <c r="D14" s="16">
        <v>1</v>
      </c>
      <c r="E14" s="5" t="s">
        <v>145</v>
      </c>
      <c r="F14" s="208"/>
      <c r="G14" s="209"/>
      <c r="H14" s="209"/>
      <c r="I14" s="209"/>
      <c r="J14" s="210"/>
      <c r="K14" s="211"/>
      <c r="L14" s="209"/>
      <c r="M14" s="209"/>
      <c r="N14" s="209"/>
      <c r="O14" s="212"/>
      <c r="P14" s="161"/>
      <c r="Q14" s="55" t="str">
        <f t="shared" si="2"/>
        <v>Märgi x-ga enesehinnang</v>
      </c>
    </row>
    <row r="15" spans="1:17" s="3" customFormat="1" ht="60" x14ac:dyDescent="0.25">
      <c r="A15" s="32">
        <f t="shared" si="1"/>
        <v>8</v>
      </c>
      <c r="B15" s="10"/>
      <c r="C15" s="14" t="s">
        <v>230</v>
      </c>
      <c r="D15" s="18">
        <v>2</v>
      </c>
      <c r="E15" s="5" t="s">
        <v>147</v>
      </c>
      <c r="F15" s="208"/>
      <c r="G15" s="209"/>
      <c r="H15" s="209"/>
      <c r="I15" s="209"/>
      <c r="J15" s="210"/>
      <c r="K15" s="211"/>
      <c r="L15" s="209"/>
      <c r="M15" s="209"/>
      <c r="N15" s="209"/>
      <c r="O15" s="212"/>
      <c r="P15" s="161"/>
      <c r="Q15" s="55" t="str">
        <f t="shared" si="2"/>
        <v>Märgi x-ga enesehinnang</v>
      </c>
    </row>
    <row r="16" spans="1:17" s="3" customFormat="1" x14ac:dyDescent="0.25">
      <c r="A16" s="117"/>
      <c r="B16" s="118"/>
      <c r="C16" s="119" t="s">
        <v>229</v>
      </c>
      <c r="D16" s="115"/>
      <c r="E16" s="120"/>
      <c r="F16" s="217"/>
      <c r="G16" s="218"/>
      <c r="H16" s="218"/>
      <c r="I16" s="218"/>
      <c r="J16" s="218"/>
      <c r="K16" s="214"/>
      <c r="L16" s="218"/>
      <c r="M16" s="218"/>
      <c r="N16" s="218"/>
      <c r="O16" s="216"/>
      <c r="P16" s="127"/>
      <c r="Q16" s="116"/>
    </row>
    <row r="17" spans="1:17" s="33" customFormat="1" ht="45" x14ac:dyDescent="0.25">
      <c r="A17" s="32">
        <f>A15+1</f>
        <v>9</v>
      </c>
      <c r="B17" s="10"/>
      <c r="C17" s="14" t="s">
        <v>348</v>
      </c>
      <c r="D17" s="18">
        <v>1</v>
      </c>
      <c r="E17" s="7" t="s">
        <v>349</v>
      </c>
      <c r="F17" s="219"/>
      <c r="G17" s="209"/>
      <c r="H17" s="209"/>
      <c r="I17" s="209"/>
      <c r="J17" s="210"/>
      <c r="K17" s="211"/>
      <c r="L17" s="209"/>
      <c r="M17" s="209"/>
      <c r="N17" s="209"/>
      <c r="O17" s="212"/>
      <c r="P17" s="161"/>
      <c r="Q17" s="55" t="str">
        <f t="shared" si="2"/>
        <v>Märgi x-ga enesehinnang</v>
      </c>
    </row>
    <row r="18" spans="1:17" s="3" customFormat="1" ht="225" x14ac:dyDescent="0.25">
      <c r="A18" s="32">
        <f>A17+1</f>
        <v>10</v>
      </c>
      <c r="B18" s="10"/>
      <c r="C18" s="14" t="s">
        <v>237</v>
      </c>
      <c r="D18" s="18">
        <v>1</v>
      </c>
      <c r="E18" s="7" t="s">
        <v>238</v>
      </c>
      <c r="F18" s="219"/>
      <c r="G18" s="209"/>
      <c r="H18" s="209"/>
      <c r="I18" s="209"/>
      <c r="J18" s="210"/>
      <c r="K18" s="211"/>
      <c r="L18" s="209"/>
      <c r="M18" s="209"/>
      <c r="N18" s="209"/>
      <c r="O18" s="212"/>
      <c r="P18" s="161"/>
      <c r="Q18" s="55" t="str">
        <f t="shared" si="2"/>
        <v>Märgi x-ga enesehinnang</v>
      </c>
    </row>
    <row r="19" spans="1:17" s="3" customFormat="1" ht="165" x14ac:dyDescent="0.25">
      <c r="A19" s="32">
        <f>A18+1</f>
        <v>11</v>
      </c>
      <c r="B19" s="10"/>
      <c r="C19" s="14" t="s">
        <v>333</v>
      </c>
      <c r="D19" s="18">
        <v>1</v>
      </c>
      <c r="E19" s="7" t="s">
        <v>239</v>
      </c>
      <c r="F19" s="208"/>
      <c r="G19" s="220"/>
      <c r="H19" s="209"/>
      <c r="I19" s="209"/>
      <c r="J19" s="210"/>
      <c r="K19" s="211"/>
      <c r="L19" s="209"/>
      <c r="M19" s="209"/>
      <c r="N19" s="220"/>
      <c r="O19" s="212"/>
      <c r="P19" s="161"/>
      <c r="Q19" s="55" t="str">
        <f t="shared" si="2"/>
        <v>Märgi x-ga enesehinnang</v>
      </c>
    </row>
    <row r="20" spans="1:17" s="3" customFormat="1" ht="120" x14ac:dyDescent="0.25">
      <c r="A20" s="32">
        <f>A19+1</f>
        <v>12</v>
      </c>
      <c r="B20" s="10"/>
      <c r="C20" s="14" t="s">
        <v>334</v>
      </c>
      <c r="D20" s="18">
        <v>2</v>
      </c>
      <c r="E20" s="7" t="s">
        <v>150</v>
      </c>
      <c r="F20" s="208"/>
      <c r="G20" s="209"/>
      <c r="H20" s="220"/>
      <c r="I20" s="209"/>
      <c r="J20" s="210"/>
      <c r="K20" s="211"/>
      <c r="L20" s="209"/>
      <c r="M20" s="209"/>
      <c r="N20" s="209"/>
      <c r="O20" s="212"/>
      <c r="P20" s="161"/>
      <c r="Q20" s="55" t="str">
        <f t="shared" si="2"/>
        <v>Märgi x-ga enesehinnang</v>
      </c>
    </row>
    <row r="21" spans="1:17" s="3" customFormat="1" ht="375" x14ac:dyDescent="0.25">
      <c r="A21" s="32">
        <f>A20+1</f>
        <v>13</v>
      </c>
      <c r="B21" s="10"/>
      <c r="C21" s="34" t="s">
        <v>335</v>
      </c>
      <c r="D21" s="18">
        <v>1</v>
      </c>
      <c r="E21" s="7" t="s">
        <v>240</v>
      </c>
      <c r="F21" s="208"/>
      <c r="G21" s="209"/>
      <c r="H21" s="209"/>
      <c r="I21" s="220"/>
      <c r="J21" s="210"/>
      <c r="K21" s="211"/>
      <c r="L21" s="220"/>
      <c r="M21" s="220"/>
      <c r="N21" s="209"/>
      <c r="O21" s="212"/>
      <c r="P21" s="161"/>
      <c r="Q21" s="55" t="str">
        <f t="shared" si="2"/>
        <v>Märgi x-ga enesehinnang</v>
      </c>
    </row>
    <row r="22" spans="1:17" s="3" customFormat="1" ht="409.5" x14ac:dyDescent="0.25">
      <c r="A22" s="32">
        <f>A21+1</f>
        <v>14</v>
      </c>
      <c r="B22" s="10"/>
      <c r="C22" s="34" t="s">
        <v>343</v>
      </c>
      <c r="D22" s="18">
        <v>1</v>
      </c>
      <c r="E22" s="7" t="s">
        <v>241</v>
      </c>
      <c r="F22" s="208"/>
      <c r="G22" s="220"/>
      <c r="H22" s="220"/>
      <c r="I22" s="209"/>
      <c r="J22" s="210"/>
      <c r="K22" s="211"/>
      <c r="L22" s="220"/>
      <c r="M22" s="220"/>
      <c r="N22" s="209"/>
      <c r="O22" s="212"/>
      <c r="P22" s="161"/>
      <c r="Q22" s="55" t="str">
        <f t="shared" si="2"/>
        <v>Märgi x-ga enesehinnang</v>
      </c>
    </row>
    <row r="23" spans="1:17" s="3" customFormat="1" x14ac:dyDescent="0.25">
      <c r="A23" s="117"/>
      <c r="B23" s="118"/>
      <c r="C23" s="119" t="s">
        <v>3</v>
      </c>
      <c r="D23" s="117"/>
      <c r="E23" s="120"/>
      <c r="F23" s="213"/>
      <c r="G23" s="214"/>
      <c r="H23" s="214"/>
      <c r="I23" s="214"/>
      <c r="J23" s="215"/>
      <c r="K23" s="214"/>
      <c r="L23" s="214"/>
      <c r="M23" s="214"/>
      <c r="N23" s="214"/>
      <c r="O23" s="216"/>
      <c r="P23" s="127"/>
      <c r="Q23" s="116"/>
    </row>
    <row r="24" spans="1:17" s="3" customFormat="1" ht="60" x14ac:dyDescent="0.25">
      <c r="A24" s="32">
        <f>A22+1</f>
        <v>15</v>
      </c>
      <c r="B24" s="10"/>
      <c r="C24" s="15" t="s">
        <v>184</v>
      </c>
      <c r="D24" s="16">
        <v>2</v>
      </c>
      <c r="E24" s="5" t="s">
        <v>4</v>
      </c>
      <c r="F24" s="208"/>
      <c r="G24" s="209"/>
      <c r="H24" s="209"/>
      <c r="I24" s="209"/>
      <c r="J24" s="210"/>
      <c r="K24" s="211"/>
      <c r="L24" s="209"/>
      <c r="M24" s="209"/>
      <c r="N24" s="209"/>
      <c r="O24" s="212"/>
      <c r="P24" s="161"/>
      <c r="Q24" s="55" t="str">
        <f t="shared" si="2"/>
        <v>Märgi x-ga enesehinnang</v>
      </c>
    </row>
    <row r="25" spans="1:17" s="3" customFormat="1" ht="30" x14ac:dyDescent="0.25">
      <c r="A25" s="32">
        <f t="shared" si="1"/>
        <v>16</v>
      </c>
      <c r="B25" s="11"/>
      <c r="C25" s="15" t="s">
        <v>184</v>
      </c>
      <c r="D25" s="16">
        <v>2</v>
      </c>
      <c r="E25" s="5" t="s">
        <v>5</v>
      </c>
      <c r="F25" s="208"/>
      <c r="G25" s="209"/>
      <c r="H25" s="209"/>
      <c r="I25" s="209"/>
      <c r="J25" s="210"/>
      <c r="K25" s="211"/>
      <c r="L25" s="209"/>
      <c r="M25" s="209"/>
      <c r="N25" s="209"/>
      <c r="O25" s="212"/>
      <c r="P25" s="161"/>
      <c r="Q25" s="55" t="str">
        <f t="shared" si="2"/>
        <v>Märgi x-ga enesehinnang</v>
      </c>
    </row>
    <row r="26" spans="1:17" s="3" customFormat="1" x14ac:dyDescent="0.25">
      <c r="A26" s="32">
        <f t="shared" si="1"/>
        <v>17</v>
      </c>
      <c r="B26" s="10"/>
      <c r="C26" s="15" t="s">
        <v>184</v>
      </c>
      <c r="D26" s="16">
        <v>2</v>
      </c>
      <c r="E26" s="5" t="s">
        <v>6</v>
      </c>
      <c r="F26" s="208"/>
      <c r="G26" s="209"/>
      <c r="H26" s="209"/>
      <c r="I26" s="209"/>
      <c r="J26" s="210"/>
      <c r="K26" s="211"/>
      <c r="L26" s="209"/>
      <c r="M26" s="209"/>
      <c r="N26" s="209"/>
      <c r="O26" s="212"/>
      <c r="P26" s="161"/>
      <c r="Q26" s="55" t="str">
        <f t="shared" si="2"/>
        <v>Märgi x-ga enesehinnang</v>
      </c>
    </row>
    <row r="27" spans="1:17" s="3" customFormat="1" ht="30" x14ac:dyDescent="0.25">
      <c r="A27" s="32">
        <f>A26+1</f>
        <v>18</v>
      </c>
      <c r="B27" s="11"/>
      <c r="C27" s="15" t="s">
        <v>184</v>
      </c>
      <c r="D27" s="16">
        <v>2</v>
      </c>
      <c r="E27" s="5" t="s">
        <v>7</v>
      </c>
      <c r="F27" s="208"/>
      <c r="G27" s="209"/>
      <c r="H27" s="209"/>
      <c r="I27" s="209"/>
      <c r="J27" s="210"/>
      <c r="K27" s="211"/>
      <c r="L27" s="209"/>
      <c r="M27" s="209"/>
      <c r="N27" s="209"/>
      <c r="O27" s="212"/>
      <c r="P27" s="161"/>
      <c r="Q27" s="55" t="str">
        <f t="shared" si="2"/>
        <v>Märgi x-ga enesehinnang</v>
      </c>
    </row>
    <row r="28" spans="1:17" s="3" customFormat="1" x14ac:dyDescent="0.25">
      <c r="A28" s="32">
        <f t="shared" si="1"/>
        <v>19</v>
      </c>
      <c r="B28" s="11"/>
      <c r="C28" s="15" t="s">
        <v>184</v>
      </c>
      <c r="D28" s="16">
        <v>2</v>
      </c>
      <c r="E28" s="5" t="s">
        <v>8</v>
      </c>
      <c r="F28" s="208"/>
      <c r="G28" s="209"/>
      <c r="H28" s="209"/>
      <c r="I28" s="209"/>
      <c r="J28" s="210"/>
      <c r="K28" s="211"/>
      <c r="L28" s="209"/>
      <c r="M28" s="209"/>
      <c r="N28" s="209"/>
      <c r="O28" s="212"/>
      <c r="P28" s="161"/>
      <c r="Q28" s="55" t="str">
        <f t="shared" si="2"/>
        <v>Märgi x-ga enesehinnang</v>
      </c>
    </row>
    <row r="29" spans="1:17" s="3" customFormat="1" x14ac:dyDescent="0.25">
      <c r="A29" s="32">
        <f t="shared" si="1"/>
        <v>20</v>
      </c>
      <c r="B29" s="11"/>
      <c r="C29" s="15" t="s">
        <v>184</v>
      </c>
      <c r="D29" s="16">
        <v>2</v>
      </c>
      <c r="E29" s="5" t="s">
        <v>9</v>
      </c>
      <c r="F29" s="208"/>
      <c r="G29" s="209"/>
      <c r="H29" s="209"/>
      <c r="I29" s="209"/>
      <c r="J29" s="210"/>
      <c r="K29" s="211"/>
      <c r="L29" s="209"/>
      <c r="M29" s="209"/>
      <c r="N29" s="209"/>
      <c r="O29" s="212"/>
      <c r="P29" s="161"/>
      <c r="Q29" s="55" t="str">
        <f t="shared" si="2"/>
        <v>Märgi x-ga enesehinnang</v>
      </c>
    </row>
    <row r="30" spans="1:17" s="3" customFormat="1" x14ac:dyDescent="0.25">
      <c r="A30" s="32">
        <f t="shared" si="1"/>
        <v>21</v>
      </c>
      <c r="B30" s="10"/>
      <c r="C30" s="15" t="s">
        <v>184</v>
      </c>
      <c r="D30" s="16">
        <v>2</v>
      </c>
      <c r="E30" s="5" t="s">
        <v>10</v>
      </c>
      <c r="F30" s="208"/>
      <c r="G30" s="209"/>
      <c r="H30" s="209"/>
      <c r="I30" s="209"/>
      <c r="J30" s="210"/>
      <c r="K30" s="211"/>
      <c r="L30" s="209"/>
      <c r="M30" s="209"/>
      <c r="N30" s="209"/>
      <c r="O30" s="212"/>
      <c r="P30" s="161"/>
      <c r="Q30" s="55" t="str">
        <f t="shared" si="2"/>
        <v>Märgi x-ga enesehinnang</v>
      </c>
    </row>
    <row r="31" spans="1:17" s="33" customFormat="1" x14ac:dyDescent="0.25">
      <c r="A31" s="32">
        <f t="shared" si="1"/>
        <v>22</v>
      </c>
      <c r="B31" s="10"/>
      <c r="C31" s="160" t="s">
        <v>279</v>
      </c>
      <c r="D31" s="108">
        <v>3</v>
      </c>
      <c r="E31" s="9" t="s">
        <v>280</v>
      </c>
      <c r="F31" s="208"/>
      <c r="G31" s="209"/>
      <c r="H31" s="209"/>
      <c r="I31" s="209"/>
      <c r="J31" s="210"/>
      <c r="K31" s="211"/>
      <c r="L31" s="209"/>
      <c r="M31" s="209"/>
      <c r="N31" s="209"/>
      <c r="O31" s="212"/>
      <c r="P31" s="161"/>
      <c r="Q31" s="55" t="str">
        <f t="shared" si="2"/>
        <v>Märgi x-ga enesehinnang</v>
      </c>
    </row>
    <row r="32" spans="1:17" s="33" customFormat="1" ht="27" customHeight="1" x14ac:dyDescent="0.25">
      <c r="A32" s="32">
        <f t="shared" si="1"/>
        <v>23</v>
      </c>
      <c r="B32" s="10"/>
      <c r="C32" s="160" t="s">
        <v>279</v>
      </c>
      <c r="D32" s="108">
        <v>3</v>
      </c>
      <c r="E32" s="9" t="s">
        <v>281</v>
      </c>
      <c r="F32" s="208"/>
      <c r="G32" s="209"/>
      <c r="H32" s="209"/>
      <c r="I32" s="209"/>
      <c r="J32" s="210"/>
      <c r="K32" s="211"/>
      <c r="L32" s="209"/>
      <c r="M32" s="209"/>
      <c r="N32" s="209"/>
      <c r="O32" s="212"/>
      <c r="P32" s="161"/>
      <c r="Q32" s="55" t="str">
        <f t="shared" si="2"/>
        <v>Märgi x-ga enesehinnang</v>
      </c>
    </row>
    <row r="33" spans="1:17" s="33" customFormat="1" ht="60" x14ac:dyDescent="0.25">
      <c r="A33" s="32">
        <f t="shared" si="1"/>
        <v>24</v>
      </c>
      <c r="B33" s="10"/>
      <c r="C33" s="160" t="s">
        <v>279</v>
      </c>
      <c r="D33" s="108">
        <v>3</v>
      </c>
      <c r="E33" s="9" t="s">
        <v>283</v>
      </c>
      <c r="F33" s="208"/>
      <c r="G33" s="209"/>
      <c r="H33" s="209"/>
      <c r="I33" s="209"/>
      <c r="J33" s="210"/>
      <c r="K33" s="211"/>
      <c r="L33" s="209"/>
      <c r="M33" s="209"/>
      <c r="N33" s="209"/>
      <c r="O33" s="212"/>
      <c r="P33" s="161"/>
      <c r="Q33" s="55" t="str">
        <f t="shared" si="2"/>
        <v>Märgi x-ga enesehinnang</v>
      </c>
    </row>
    <row r="34" spans="1:17" s="33" customFormat="1" x14ac:dyDescent="0.25">
      <c r="A34" s="32">
        <f t="shared" si="1"/>
        <v>25</v>
      </c>
      <c r="B34" s="10"/>
      <c r="C34" s="160" t="s">
        <v>279</v>
      </c>
      <c r="D34" s="108">
        <v>3</v>
      </c>
      <c r="E34" s="9" t="s">
        <v>284</v>
      </c>
      <c r="F34" s="208"/>
      <c r="G34" s="209"/>
      <c r="H34" s="209"/>
      <c r="I34" s="209"/>
      <c r="J34" s="210"/>
      <c r="K34" s="211"/>
      <c r="L34" s="209"/>
      <c r="M34" s="209"/>
      <c r="N34" s="209"/>
      <c r="O34" s="212"/>
      <c r="P34" s="161"/>
      <c r="Q34" s="55" t="str">
        <f t="shared" si="2"/>
        <v>Märgi x-ga enesehinnang</v>
      </c>
    </row>
    <row r="35" spans="1:17" s="33" customFormat="1" ht="29.1" customHeight="1" x14ac:dyDescent="0.25">
      <c r="A35" s="32">
        <f t="shared" si="1"/>
        <v>26</v>
      </c>
      <c r="B35" s="10"/>
      <c r="C35" s="160" t="s">
        <v>279</v>
      </c>
      <c r="D35" s="108">
        <v>3</v>
      </c>
      <c r="E35" s="9" t="s">
        <v>285</v>
      </c>
      <c r="F35" s="208"/>
      <c r="G35" s="209"/>
      <c r="H35" s="209"/>
      <c r="I35" s="209"/>
      <c r="J35" s="210"/>
      <c r="K35" s="211"/>
      <c r="L35" s="209"/>
      <c r="M35" s="209"/>
      <c r="N35" s="209"/>
      <c r="O35" s="212"/>
      <c r="P35" s="161"/>
      <c r="Q35" s="55" t="str">
        <f t="shared" si="2"/>
        <v>Märgi x-ga enesehinnang</v>
      </c>
    </row>
    <row r="36" spans="1:17" s="33" customFormat="1" ht="105" x14ac:dyDescent="0.25">
      <c r="A36" s="32">
        <f t="shared" si="1"/>
        <v>27</v>
      </c>
      <c r="B36" s="10"/>
      <c r="C36" s="160" t="s">
        <v>282</v>
      </c>
      <c r="D36" s="108">
        <v>3</v>
      </c>
      <c r="E36" s="9" t="s">
        <v>286</v>
      </c>
      <c r="F36" s="208"/>
      <c r="G36" s="209"/>
      <c r="H36" s="209"/>
      <c r="I36" s="209"/>
      <c r="J36" s="210"/>
      <c r="K36" s="211"/>
      <c r="L36" s="209"/>
      <c r="M36" s="209"/>
      <c r="N36" s="209"/>
      <c r="O36" s="212"/>
      <c r="P36" s="161"/>
      <c r="Q36" s="55" t="str">
        <f t="shared" si="2"/>
        <v>Märgi x-ga enesehinnang</v>
      </c>
    </row>
    <row r="37" spans="1:17" s="3" customFormat="1" ht="60" x14ac:dyDescent="0.25">
      <c r="A37" s="32">
        <f t="shared" si="1"/>
        <v>28</v>
      </c>
      <c r="B37" s="11"/>
      <c r="C37" s="15" t="s">
        <v>185</v>
      </c>
      <c r="D37" s="16">
        <v>2</v>
      </c>
      <c r="E37" s="5" t="s">
        <v>11</v>
      </c>
      <c r="F37" s="208"/>
      <c r="G37" s="209"/>
      <c r="H37" s="209"/>
      <c r="I37" s="209"/>
      <c r="J37" s="210"/>
      <c r="K37" s="211"/>
      <c r="L37" s="209"/>
      <c r="M37" s="209"/>
      <c r="N37" s="209"/>
      <c r="O37" s="212"/>
      <c r="P37" s="161"/>
      <c r="Q37" s="55" t="str">
        <f t="shared" si="2"/>
        <v>Märgi x-ga enesehinnang</v>
      </c>
    </row>
    <row r="38" spans="1:17" s="3" customFormat="1" x14ac:dyDescent="0.25">
      <c r="A38" s="117"/>
      <c r="B38" s="122"/>
      <c r="C38" s="113" t="s">
        <v>12</v>
      </c>
      <c r="D38" s="117"/>
      <c r="E38" s="120"/>
      <c r="F38" s="213"/>
      <c r="G38" s="214"/>
      <c r="H38" s="214"/>
      <c r="I38" s="214"/>
      <c r="J38" s="215"/>
      <c r="K38" s="214"/>
      <c r="L38" s="214"/>
      <c r="M38" s="214"/>
      <c r="N38" s="214"/>
      <c r="O38" s="216"/>
      <c r="P38" s="127"/>
      <c r="Q38" s="116"/>
    </row>
    <row r="39" spans="1:17" s="3" customFormat="1" ht="180" x14ac:dyDescent="0.25">
      <c r="A39" s="32">
        <f>A37+1</f>
        <v>29</v>
      </c>
      <c r="B39" s="11"/>
      <c r="C39" s="15" t="s">
        <v>186</v>
      </c>
      <c r="D39" s="16">
        <v>2</v>
      </c>
      <c r="E39" s="5" t="s">
        <v>13</v>
      </c>
      <c r="F39" s="208"/>
      <c r="G39" s="209"/>
      <c r="H39" s="209"/>
      <c r="I39" s="209"/>
      <c r="J39" s="210"/>
      <c r="K39" s="211"/>
      <c r="L39" s="209"/>
      <c r="M39" s="209"/>
      <c r="N39" s="209"/>
      <c r="O39" s="212"/>
      <c r="P39" s="161"/>
      <c r="Q39" s="55" t="str">
        <f t="shared" si="2"/>
        <v>Märgi x-ga enesehinnang</v>
      </c>
    </row>
    <row r="40" spans="1:17" s="3" customFormat="1" ht="135" x14ac:dyDescent="0.25">
      <c r="A40" s="32">
        <f t="shared" si="1"/>
        <v>30</v>
      </c>
      <c r="B40" s="11"/>
      <c r="C40" s="15" t="s">
        <v>187</v>
      </c>
      <c r="D40" s="16">
        <v>2</v>
      </c>
      <c r="E40" s="5" t="s">
        <v>14</v>
      </c>
      <c r="F40" s="208"/>
      <c r="G40" s="209"/>
      <c r="H40" s="209"/>
      <c r="I40" s="209"/>
      <c r="J40" s="210"/>
      <c r="K40" s="211"/>
      <c r="L40" s="209"/>
      <c r="M40" s="209"/>
      <c r="N40" s="209"/>
      <c r="O40" s="212"/>
      <c r="P40" s="161"/>
      <c r="Q40" s="55" t="str">
        <f t="shared" si="2"/>
        <v>Märgi x-ga enesehinnang</v>
      </c>
    </row>
    <row r="41" spans="1:17" s="3" customFormat="1" x14ac:dyDescent="0.25">
      <c r="A41" s="117"/>
      <c r="B41" s="122"/>
      <c r="C41" s="113" t="s">
        <v>15</v>
      </c>
      <c r="D41" s="117"/>
      <c r="E41" s="120"/>
      <c r="F41" s="213"/>
      <c r="G41" s="214"/>
      <c r="H41" s="214"/>
      <c r="I41" s="214"/>
      <c r="J41" s="215"/>
      <c r="K41" s="214"/>
      <c r="L41" s="214"/>
      <c r="M41" s="214"/>
      <c r="N41" s="214"/>
      <c r="O41" s="216"/>
      <c r="P41" s="127"/>
      <c r="Q41" s="116"/>
    </row>
    <row r="42" spans="1:17" s="3" customFormat="1" ht="75" x14ac:dyDescent="0.25">
      <c r="A42" s="32">
        <f>A40+1</f>
        <v>31</v>
      </c>
      <c r="B42" s="11"/>
      <c r="C42" s="15" t="s">
        <v>188</v>
      </c>
      <c r="D42" s="16">
        <v>2</v>
      </c>
      <c r="E42" s="5" t="s">
        <v>16</v>
      </c>
      <c r="F42" s="208"/>
      <c r="G42" s="209"/>
      <c r="H42" s="209"/>
      <c r="I42" s="209"/>
      <c r="J42" s="210"/>
      <c r="K42" s="211"/>
      <c r="L42" s="209"/>
      <c r="M42" s="209"/>
      <c r="N42" s="209"/>
      <c r="O42" s="212"/>
      <c r="P42" s="161"/>
      <c r="Q42" s="55" t="str">
        <f t="shared" si="2"/>
        <v>Märgi x-ga enesehinnang</v>
      </c>
    </row>
    <row r="43" spans="1:17" s="33" customFormat="1" ht="72.95" customHeight="1" x14ac:dyDescent="0.25">
      <c r="A43" s="32">
        <f>A42+1</f>
        <v>32</v>
      </c>
      <c r="B43" s="11"/>
      <c r="C43" s="15" t="s">
        <v>287</v>
      </c>
      <c r="D43" s="32">
        <v>3</v>
      </c>
      <c r="E43" s="31" t="s">
        <v>288</v>
      </c>
      <c r="F43" s="208"/>
      <c r="G43" s="209"/>
      <c r="H43" s="209"/>
      <c r="I43" s="209"/>
      <c r="J43" s="210"/>
      <c r="K43" s="211"/>
      <c r="L43" s="209"/>
      <c r="M43" s="209"/>
      <c r="N43" s="209"/>
      <c r="O43" s="212"/>
      <c r="P43" s="161"/>
      <c r="Q43" s="55" t="str">
        <f t="shared" si="2"/>
        <v>Märgi x-ga enesehinnang</v>
      </c>
    </row>
    <row r="44" spans="1:17" s="3" customFormat="1" ht="58.5" customHeight="1" x14ac:dyDescent="0.25">
      <c r="A44" s="32">
        <f>A43+1</f>
        <v>33</v>
      </c>
      <c r="B44" s="11"/>
      <c r="C44" s="17" t="s">
        <v>336</v>
      </c>
      <c r="D44" s="18">
        <v>2</v>
      </c>
      <c r="E44" s="19" t="s">
        <v>148</v>
      </c>
      <c r="F44" s="208"/>
      <c r="G44" s="209"/>
      <c r="H44" s="209"/>
      <c r="I44" s="209"/>
      <c r="J44" s="210"/>
      <c r="K44" s="211"/>
      <c r="L44" s="209"/>
      <c r="M44" s="209"/>
      <c r="N44" s="209"/>
      <c r="O44" s="212"/>
      <c r="P44" s="161"/>
      <c r="Q44" s="55" t="str">
        <f t="shared" si="2"/>
        <v>Märgi x-ga enesehinnang</v>
      </c>
    </row>
    <row r="45" spans="1:17" s="3" customFormat="1" ht="120" x14ac:dyDescent="0.25">
      <c r="A45" s="32">
        <f t="shared" si="1"/>
        <v>34</v>
      </c>
      <c r="B45" s="11"/>
      <c r="C45" s="20" t="s">
        <v>334</v>
      </c>
      <c r="D45" s="21">
        <v>1</v>
      </c>
      <c r="E45" s="22" t="s">
        <v>150</v>
      </c>
      <c r="F45" s="208"/>
      <c r="G45" s="209"/>
      <c r="H45" s="209"/>
      <c r="I45" s="209"/>
      <c r="J45" s="210"/>
      <c r="K45" s="211"/>
      <c r="L45" s="209"/>
      <c r="M45" s="209"/>
      <c r="N45" s="209"/>
      <c r="O45" s="212"/>
      <c r="P45" s="161"/>
      <c r="Q45" s="55" t="str">
        <f t="shared" si="2"/>
        <v>Märgi x-ga enesehinnang</v>
      </c>
    </row>
    <row r="46" spans="1:17" s="3" customFormat="1" ht="135" x14ac:dyDescent="0.25">
      <c r="A46" s="32">
        <f t="shared" si="1"/>
        <v>35</v>
      </c>
      <c r="B46" s="11"/>
      <c r="C46" s="19" t="s">
        <v>337</v>
      </c>
      <c r="D46" s="18">
        <v>2</v>
      </c>
      <c r="E46" s="19" t="s">
        <v>278</v>
      </c>
      <c r="F46" s="208"/>
      <c r="G46" s="209"/>
      <c r="H46" s="209"/>
      <c r="I46" s="209"/>
      <c r="J46" s="210"/>
      <c r="K46" s="211"/>
      <c r="L46" s="209"/>
      <c r="M46" s="209"/>
      <c r="N46" s="209"/>
      <c r="O46" s="212"/>
      <c r="P46" s="161"/>
      <c r="Q46" s="55" t="str">
        <f t="shared" si="2"/>
        <v>Märgi x-ga enesehinnang</v>
      </c>
    </row>
    <row r="47" spans="1:17" s="3" customFormat="1" ht="165" x14ac:dyDescent="0.25">
      <c r="A47" s="32">
        <f t="shared" si="1"/>
        <v>36</v>
      </c>
      <c r="B47" s="27" t="s">
        <v>17</v>
      </c>
      <c r="C47" s="15" t="s">
        <v>189</v>
      </c>
      <c r="D47" s="16">
        <v>2</v>
      </c>
      <c r="E47" s="5" t="s">
        <v>18</v>
      </c>
      <c r="F47" s="208"/>
      <c r="G47" s="209"/>
      <c r="H47" s="209"/>
      <c r="I47" s="209"/>
      <c r="J47" s="210"/>
      <c r="K47" s="211"/>
      <c r="L47" s="209"/>
      <c r="M47" s="209"/>
      <c r="N47" s="209"/>
      <c r="O47" s="212"/>
      <c r="P47" s="161"/>
      <c r="Q47" s="55" t="str">
        <f t="shared" si="2"/>
        <v>Märgi x-ga enesehinnang</v>
      </c>
    </row>
    <row r="48" spans="1:17" s="3" customFormat="1" ht="60" x14ac:dyDescent="0.25">
      <c r="A48" s="32">
        <f t="shared" si="1"/>
        <v>37</v>
      </c>
      <c r="B48" s="24"/>
      <c r="C48" s="15" t="s">
        <v>189</v>
      </c>
      <c r="D48" s="16">
        <v>2</v>
      </c>
      <c r="E48" s="5" t="s">
        <v>19</v>
      </c>
      <c r="F48" s="208"/>
      <c r="G48" s="209"/>
      <c r="H48" s="209"/>
      <c r="I48" s="209"/>
      <c r="J48" s="210"/>
      <c r="K48" s="211"/>
      <c r="L48" s="209"/>
      <c r="M48" s="209"/>
      <c r="N48" s="209"/>
      <c r="O48" s="212"/>
      <c r="P48" s="161"/>
      <c r="Q48" s="55" t="str">
        <f t="shared" si="2"/>
        <v>Märgi x-ga enesehinnang</v>
      </c>
    </row>
    <row r="49" spans="1:17" s="3" customFormat="1" ht="150" x14ac:dyDescent="0.25">
      <c r="A49" s="32">
        <f t="shared" si="1"/>
        <v>38</v>
      </c>
      <c r="B49" s="24"/>
      <c r="C49" s="15" t="s">
        <v>189</v>
      </c>
      <c r="D49" s="16">
        <v>2</v>
      </c>
      <c r="E49" s="5" t="s">
        <v>20</v>
      </c>
      <c r="F49" s="208"/>
      <c r="G49" s="209"/>
      <c r="H49" s="209"/>
      <c r="I49" s="209"/>
      <c r="J49" s="210"/>
      <c r="K49" s="211"/>
      <c r="L49" s="209"/>
      <c r="M49" s="209"/>
      <c r="N49" s="209"/>
      <c r="O49" s="212"/>
      <c r="P49" s="161"/>
      <c r="Q49" s="55" t="str">
        <f t="shared" si="2"/>
        <v>Märgi x-ga enesehinnang</v>
      </c>
    </row>
    <row r="50" spans="1:17" s="33" customFormat="1" ht="105" x14ac:dyDescent="0.25">
      <c r="A50" s="32">
        <f t="shared" si="1"/>
        <v>39</v>
      </c>
      <c r="B50" s="24"/>
      <c r="C50" s="15" t="s">
        <v>290</v>
      </c>
      <c r="D50" s="32">
        <v>3</v>
      </c>
      <c r="E50" s="31" t="s">
        <v>289</v>
      </c>
      <c r="F50" s="208"/>
      <c r="G50" s="209"/>
      <c r="H50" s="209"/>
      <c r="I50" s="209"/>
      <c r="J50" s="210"/>
      <c r="K50" s="211"/>
      <c r="L50" s="209"/>
      <c r="M50" s="209"/>
      <c r="N50" s="209"/>
      <c r="O50" s="212"/>
      <c r="P50" s="161"/>
      <c r="Q50" s="55" t="str">
        <f t="shared" si="2"/>
        <v>Märgi x-ga enesehinnang</v>
      </c>
    </row>
    <row r="51" spans="1:17" s="3" customFormat="1" ht="30" x14ac:dyDescent="0.25">
      <c r="A51" s="32">
        <f t="shared" si="1"/>
        <v>40</v>
      </c>
      <c r="B51" s="24"/>
      <c r="C51" s="15" t="s">
        <v>190</v>
      </c>
      <c r="D51" s="16">
        <v>1</v>
      </c>
      <c r="E51" s="5" t="s">
        <v>21</v>
      </c>
      <c r="F51" s="208"/>
      <c r="G51" s="209"/>
      <c r="H51" s="209"/>
      <c r="I51" s="209"/>
      <c r="J51" s="210"/>
      <c r="K51" s="211"/>
      <c r="L51" s="209"/>
      <c r="M51" s="209"/>
      <c r="N51" s="209"/>
      <c r="O51" s="212"/>
      <c r="P51" s="161"/>
      <c r="Q51" s="55" t="str">
        <f t="shared" si="2"/>
        <v>Märgi x-ga enesehinnang</v>
      </c>
    </row>
    <row r="52" spans="1:17" s="3" customFormat="1" ht="90" x14ac:dyDescent="0.25">
      <c r="A52" s="32">
        <f t="shared" si="1"/>
        <v>41</v>
      </c>
      <c r="B52" s="25"/>
      <c r="C52" s="15" t="s">
        <v>190</v>
      </c>
      <c r="D52" s="16">
        <v>1</v>
      </c>
      <c r="E52" s="5" t="s">
        <v>22</v>
      </c>
      <c r="F52" s="208"/>
      <c r="G52" s="209"/>
      <c r="H52" s="209"/>
      <c r="I52" s="209"/>
      <c r="J52" s="210"/>
      <c r="K52" s="211"/>
      <c r="L52" s="209"/>
      <c r="M52" s="209"/>
      <c r="N52" s="209"/>
      <c r="O52" s="212"/>
      <c r="P52" s="161"/>
      <c r="Q52" s="55" t="str">
        <f t="shared" si="2"/>
        <v>Märgi x-ga enesehinnang</v>
      </c>
    </row>
    <row r="53" spans="1:17" s="3" customFormat="1" ht="60" x14ac:dyDescent="0.25">
      <c r="A53" s="32">
        <f t="shared" si="1"/>
        <v>42</v>
      </c>
      <c r="B53" s="25"/>
      <c r="C53" s="15" t="s">
        <v>190</v>
      </c>
      <c r="D53" s="16">
        <v>1</v>
      </c>
      <c r="E53" s="5" t="s">
        <v>23</v>
      </c>
      <c r="F53" s="208"/>
      <c r="G53" s="209"/>
      <c r="H53" s="209"/>
      <c r="I53" s="209"/>
      <c r="J53" s="210"/>
      <c r="K53" s="211"/>
      <c r="L53" s="209"/>
      <c r="M53" s="209"/>
      <c r="N53" s="209"/>
      <c r="O53" s="212"/>
      <c r="P53" s="161"/>
      <c r="Q53" s="55" t="str">
        <f t="shared" si="2"/>
        <v>Märgi x-ga enesehinnang</v>
      </c>
    </row>
    <row r="54" spans="1:17" s="3" customFormat="1" ht="45" x14ac:dyDescent="0.25">
      <c r="A54" s="32">
        <f t="shared" si="1"/>
        <v>43</v>
      </c>
      <c r="B54" s="26"/>
      <c r="C54" s="15" t="s">
        <v>190</v>
      </c>
      <c r="D54" s="16">
        <v>1</v>
      </c>
      <c r="E54" s="5" t="s">
        <v>24</v>
      </c>
      <c r="F54" s="208"/>
      <c r="G54" s="209"/>
      <c r="H54" s="209"/>
      <c r="I54" s="209"/>
      <c r="J54" s="221"/>
      <c r="K54" s="211"/>
      <c r="L54" s="209"/>
      <c r="M54" s="209"/>
      <c r="N54" s="209"/>
      <c r="O54" s="212"/>
      <c r="P54" s="161"/>
      <c r="Q54" s="55" t="str">
        <f t="shared" si="2"/>
        <v>Märgi x-ga enesehinnang</v>
      </c>
    </row>
    <row r="55" spans="1:17" s="3" customFormat="1" ht="45" x14ac:dyDescent="0.25">
      <c r="A55" s="32">
        <f t="shared" si="1"/>
        <v>44</v>
      </c>
      <c r="B55" s="26"/>
      <c r="C55" s="15" t="s">
        <v>190</v>
      </c>
      <c r="D55" s="16">
        <v>1</v>
      </c>
      <c r="E55" s="5" t="s">
        <v>25</v>
      </c>
      <c r="F55" s="208"/>
      <c r="G55" s="209"/>
      <c r="H55" s="209"/>
      <c r="I55" s="209"/>
      <c r="J55" s="210"/>
      <c r="K55" s="211"/>
      <c r="L55" s="209"/>
      <c r="M55" s="209"/>
      <c r="N55" s="209"/>
      <c r="O55" s="212"/>
      <c r="P55" s="161"/>
      <c r="Q55" s="55" t="str">
        <f t="shared" si="2"/>
        <v>Märgi x-ga enesehinnang</v>
      </c>
    </row>
    <row r="56" spans="1:17" s="3" customFormat="1" ht="45" x14ac:dyDescent="0.25">
      <c r="A56" s="32">
        <f t="shared" si="1"/>
        <v>45</v>
      </c>
      <c r="B56" s="24"/>
      <c r="C56" s="15" t="s">
        <v>190</v>
      </c>
      <c r="D56" s="16">
        <v>1</v>
      </c>
      <c r="E56" s="5" t="s">
        <v>26</v>
      </c>
      <c r="F56" s="208"/>
      <c r="G56" s="209"/>
      <c r="H56" s="209"/>
      <c r="I56" s="209"/>
      <c r="J56" s="210"/>
      <c r="K56" s="211"/>
      <c r="L56" s="209"/>
      <c r="M56" s="209"/>
      <c r="N56" s="209"/>
      <c r="O56" s="212"/>
      <c r="P56" s="161"/>
      <c r="Q56" s="55" t="str">
        <f t="shared" si="2"/>
        <v>Märgi x-ga enesehinnang</v>
      </c>
    </row>
    <row r="57" spans="1:17" s="3" customFormat="1" ht="60" x14ac:dyDescent="0.25">
      <c r="A57" s="32">
        <f t="shared" si="1"/>
        <v>46</v>
      </c>
      <c r="B57" s="24"/>
      <c r="C57" s="15" t="s">
        <v>190</v>
      </c>
      <c r="D57" s="16">
        <v>1</v>
      </c>
      <c r="E57" s="5" t="s">
        <v>27</v>
      </c>
      <c r="F57" s="208"/>
      <c r="G57" s="209"/>
      <c r="H57" s="209"/>
      <c r="I57" s="209"/>
      <c r="J57" s="210"/>
      <c r="K57" s="211"/>
      <c r="L57" s="209"/>
      <c r="M57" s="209"/>
      <c r="N57" s="209"/>
      <c r="O57" s="212"/>
      <c r="P57" s="161"/>
      <c r="Q57" s="55" t="str">
        <f t="shared" si="2"/>
        <v>Märgi x-ga enesehinnang</v>
      </c>
    </row>
    <row r="58" spans="1:17" s="3" customFormat="1" ht="120" x14ac:dyDescent="0.25">
      <c r="A58" s="32">
        <f t="shared" si="1"/>
        <v>47</v>
      </c>
      <c r="B58" s="24"/>
      <c r="C58" s="15" t="s">
        <v>191</v>
      </c>
      <c r="D58" s="16">
        <v>2</v>
      </c>
      <c r="E58" s="5" t="s">
        <v>28</v>
      </c>
      <c r="F58" s="208"/>
      <c r="G58" s="209"/>
      <c r="H58" s="209"/>
      <c r="I58" s="209"/>
      <c r="J58" s="210"/>
      <c r="K58" s="211"/>
      <c r="L58" s="209"/>
      <c r="M58" s="209"/>
      <c r="N58" s="209"/>
      <c r="O58" s="212"/>
      <c r="P58" s="161"/>
      <c r="Q58" s="55" t="str">
        <f t="shared" si="2"/>
        <v>Märgi x-ga enesehinnang</v>
      </c>
    </row>
    <row r="59" spans="1:17" s="3" customFormat="1" ht="45" x14ac:dyDescent="0.25">
      <c r="A59" s="32">
        <f t="shared" si="1"/>
        <v>48</v>
      </c>
      <c r="B59" s="24"/>
      <c r="C59" s="15" t="s">
        <v>191</v>
      </c>
      <c r="D59" s="16">
        <v>2</v>
      </c>
      <c r="E59" s="5" t="s">
        <v>29</v>
      </c>
      <c r="F59" s="208"/>
      <c r="G59" s="209"/>
      <c r="H59" s="209"/>
      <c r="I59" s="209"/>
      <c r="J59" s="210"/>
      <c r="K59" s="211"/>
      <c r="L59" s="209"/>
      <c r="M59" s="209"/>
      <c r="N59" s="209"/>
      <c r="O59" s="212"/>
      <c r="P59" s="161"/>
      <c r="Q59" s="55" t="str">
        <f t="shared" si="2"/>
        <v>Märgi x-ga enesehinnang</v>
      </c>
    </row>
    <row r="60" spans="1:17" s="3" customFormat="1" ht="45" x14ac:dyDescent="0.25">
      <c r="A60" s="32">
        <f t="shared" si="1"/>
        <v>49</v>
      </c>
      <c r="B60" s="24"/>
      <c r="C60" s="15" t="s">
        <v>191</v>
      </c>
      <c r="D60" s="16">
        <v>2</v>
      </c>
      <c r="E60" s="5" t="s">
        <v>30</v>
      </c>
      <c r="F60" s="208"/>
      <c r="G60" s="209"/>
      <c r="H60" s="209"/>
      <c r="I60" s="209"/>
      <c r="J60" s="210"/>
      <c r="K60" s="211"/>
      <c r="L60" s="209"/>
      <c r="M60" s="209"/>
      <c r="N60" s="209"/>
      <c r="O60" s="212"/>
      <c r="P60" s="161"/>
      <c r="Q60" s="55" t="str">
        <f t="shared" si="2"/>
        <v>Märgi x-ga enesehinnang</v>
      </c>
    </row>
    <row r="61" spans="1:17" s="3" customFormat="1" ht="30" x14ac:dyDescent="0.25">
      <c r="A61" s="32">
        <f t="shared" si="1"/>
        <v>50</v>
      </c>
      <c r="B61" s="24"/>
      <c r="C61" s="15" t="s">
        <v>191</v>
      </c>
      <c r="D61" s="16">
        <v>2</v>
      </c>
      <c r="E61" s="5" t="s">
        <v>31</v>
      </c>
      <c r="F61" s="208"/>
      <c r="G61" s="209"/>
      <c r="H61" s="209"/>
      <c r="I61" s="209"/>
      <c r="J61" s="210"/>
      <c r="K61" s="211"/>
      <c r="L61" s="209"/>
      <c r="M61" s="209"/>
      <c r="N61" s="209"/>
      <c r="O61" s="212"/>
      <c r="P61" s="161"/>
      <c r="Q61" s="55" t="str">
        <f t="shared" si="2"/>
        <v>Märgi x-ga enesehinnang</v>
      </c>
    </row>
    <row r="62" spans="1:17" s="3" customFormat="1" ht="75" x14ac:dyDescent="0.25">
      <c r="A62" s="32">
        <f t="shared" si="1"/>
        <v>51</v>
      </c>
      <c r="B62" s="24"/>
      <c r="C62" s="15" t="s">
        <v>191</v>
      </c>
      <c r="D62" s="16">
        <v>2</v>
      </c>
      <c r="E62" s="5" t="s">
        <v>32</v>
      </c>
      <c r="F62" s="208"/>
      <c r="G62" s="209"/>
      <c r="H62" s="209"/>
      <c r="I62" s="209"/>
      <c r="J62" s="210"/>
      <c r="K62" s="211"/>
      <c r="L62" s="209"/>
      <c r="M62" s="209"/>
      <c r="N62" s="209"/>
      <c r="O62" s="212"/>
      <c r="P62" s="161"/>
      <c r="Q62" s="55" t="str">
        <f t="shared" si="2"/>
        <v>Märgi x-ga enesehinnang</v>
      </c>
    </row>
    <row r="63" spans="1:17" s="3" customFormat="1" ht="120" x14ac:dyDescent="0.25">
      <c r="A63" s="32">
        <f t="shared" si="1"/>
        <v>52</v>
      </c>
      <c r="B63" s="24"/>
      <c r="C63" s="15" t="s">
        <v>191</v>
      </c>
      <c r="D63" s="16">
        <v>2</v>
      </c>
      <c r="E63" s="5" t="s">
        <v>33</v>
      </c>
      <c r="F63" s="208"/>
      <c r="G63" s="209"/>
      <c r="H63" s="209"/>
      <c r="I63" s="209"/>
      <c r="J63" s="210"/>
      <c r="K63" s="211"/>
      <c r="L63" s="209"/>
      <c r="M63" s="209"/>
      <c r="N63" s="209"/>
      <c r="O63" s="212"/>
      <c r="P63" s="161"/>
      <c r="Q63" s="55" t="str">
        <f t="shared" si="2"/>
        <v>Märgi x-ga enesehinnang</v>
      </c>
    </row>
    <row r="64" spans="1:17" s="3" customFormat="1" ht="90" x14ac:dyDescent="0.25">
      <c r="A64" s="32">
        <f t="shared" si="1"/>
        <v>53</v>
      </c>
      <c r="B64" s="24"/>
      <c r="C64" s="15" t="s">
        <v>192</v>
      </c>
      <c r="D64" s="16">
        <v>1</v>
      </c>
      <c r="E64" s="5" t="s">
        <v>34</v>
      </c>
      <c r="F64" s="208"/>
      <c r="G64" s="209"/>
      <c r="H64" s="209"/>
      <c r="I64" s="209"/>
      <c r="J64" s="210"/>
      <c r="K64" s="211"/>
      <c r="L64" s="209"/>
      <c r="M64" s="209"/>
      <c r="N64" s="209"/>
      <c r="O64" s="212"/>
      <c r="P64" s="161"/>
      <c r="Q64" s="55" t="str">
        <f t="shared" si="2"/>
        <v>Märgi x-ga enesehinnang</v>
      </c>
    </row>
    <row r="65" spans="1:17" s="3" customFormat="1" ht="30" x14ac:dyDescent="0.25">
      <c r="A65" s="32">
        <f t="shared" si="1"/>
        <v>54</v>
      </c>
      <c r="B65" s="25"/>
      <c r="C65" s="15" t="s">
        <v>193</v>
      </c>
      <c r="D65" s="16">
        <v>1</v>
      </c>
      <c r="E65" s="5" t="s">
        <v>35</v>
      </c>
      <c r="F65" s="208"/>
      <c r="G65" s="209"/>
      <c r="H65" s="209"/>
      <c r="I65" s="209"/>
      <c r="J65" s="210"/>
      <c r="K65" s="211"/>
      <c r="L65" s="209"/>
      <c r="M65" s="209"/>
      <c r="N65" s="209"/>
      <c r="O65" s="212"/>
      <c r="P65" s="161"/>
      <c r="Q65" s="55" t="str">
        <f t="shared" si="2"/>
        <v>Märgi x-ga enesehinnang</v>
      </c>
    </row>
    <row r="66" spans="1:17" s="3" customFormat="1" ht="90" x14ac:dyDescent="0.25">
      <c r="A66" s="32">
        <f t="shared" si="1"/>
        <v>55</v>
      </c>
      <c r="B66" s="24"/>
      <c r="C66" s="15" t="s">
        <v>193</v>
      </c>
      <c r="D66" s="16">
        <v>1</v>
      </c>
      <c r="E66" s="5" t="s">
        <v>36</v>
      </c>
      <c r="F66" s="208"/>
      <c r="G66" s="209"/>
      <c r="H66" s="209"/>
      <c r="I66" s="209"/>
      <c r="J66" s="210"/>
      <c r="K66" s="211"/>
      <c r="L66" s="209"/>
      <c r="M66" s="209"/>
      <c r="N66" s="209"/>
      <c r="O66" s="212"/>
      <c r="P66" s="161"/>
      <c r="Q66" s="55" t="str">
        <f t="shared" si="2"/>
        <v>Märgi x-ga enesehinnang</v>
      </c>
    </row>
    <row r="67" spans="1:17" s="3" customFormat="1" ht="135" x14ac:dyDescent="0.25">
      <c r="A67" s="32">
        <f t="shared" si="1"/>
        <v>56</v>
      </c>
      <c r="B67" s="24"/>
      <c r="C67" s="15" t="s">
        <v>193</v>
      </c>
      <c r="D67" s="16">
        <v>1</v>
      </c>
      <c r="E67" s="5" t="s">
        <v>37</v>
      </c>
      <c r="F67" s="208"/>
      <c r="G67" s="209"/>
      <c r="H67" s="209"/>
      <c r="I67" s="209"/>
      <c r="J67" s="210"/>
      <c r="K67" s="211"/>
      <c r="L67" s="209"/>
      <c r="M67" s="209"/>
      <c r="N67" s="209"/>
      <c r="O67" s="212"/>
      <c r="P67" s="161"/>
      <c r="Q67" s="55" t="str">
        <f t="shared" si="2"/>
        <v>Märgi x-ga enesehinnang</v>
      </c>
    </row>
    <row r="68" spans="1:17" s="3" customFormat="1" x14ac:dyDescent="0.25">
      <c r="A68" s="117"/>
      <c r="B68" s="123"/>
      <c r="C68" s="113" t="s">
        <v>38</v>
      </c>
      <c r="D68" s="117"/>
      <c r="E68" s="120"/>
      <c r="F68" s="213"/>
      <c r="G68" s="214"/>
      <c r="H68" s="214"/>
      <c r="I68" s="214"/>
      <c r="J68" s="215"/>
      <c r="K68" s="214"/>
      <c r="L68" s="214"/>
      <c r="M68" s="214"/>
      <c r="N68" s="214"/>
      <c r="O68" s="216"/>
      <c r="P68" s="127"/>
      <c r="Q68" s="116"/>
    </row>
    <row r="69" spans="1:17" s="3" customFormat="1" ht="105" x14ac:dyDescent="0.25">
      <c r="A69" s="32">
        <f>A67+1</f>
        <v>57</v>
      </c>
      <c r="B69" s="25"/>
      <c r="C69" s="15" t="s">
        <v>194</v>
      </c>
      <c r="D69" s="16">
        <v>2</v>
      </c>
      <c r="E69" s="5" t="s">
        <v>39</v>
      </c>
      <c r="F69" s="208"/>
      <c r="G69" s="209"/>
      <c r="H69" s="209"/>
      <c r="I69" s="209"/>
      <c r="J69" s="210"/>
      <c r="K69" s="211"/>
      <c r="L69" s="209"/>
      <c r="M69" s="209"/>
      <c r="N69" s="209"/>
      <c r="O69" s="212"/>
      <c r="P69" s="161"/>
      <c r="Q69" s="55" t="str">
        <f t="shared" si="2"/>
        <v>Märgi x-ga enesehinnang</v>
      </c>
    </row>
    <row r="70" spans="1:17" s="3" customFormat="1" ht="45" x14ac:dyDescent="0.25">
      <c r="A70" s="32">
        <f t="shared" si="1"/>
        <v>58</v>
      </c>
      <c r="B70" s="25"/>
      <c r="C70" s="15" t="s">
        <v>194</v>
      </c>
      <c r="D70" s="16">
        <v>2</v>
      </c>
      <c r="E70" s="5" t="s">
        <v>40</v>
      </c>
      <c r="F70" s="208"/>
      <c r="G70" s="209"/>
      <c r="H70" s="209"/>
      <c r="I70" s="209"/>
      <c r="J70" s="210"/>
      <c r="K70" s="211"/>
      <c r="L70" s="209"/>
      <c r="M70" s="209"/>
      <c r="N70" s="209"/>
      <c r="O70" s="212"/>
      <c r="P70" s="161"/>
      <c r="Q70" s="55" t="str">
        <f t="shared" si="2"/>
        <v>Märgi x-ga enesehinnang</v>
      </c>
    </row>
    <row r="71" spans="1:17" s="3" customFormat="1" ht="30" x14ac:dyDescent="0.25">
      <c r="A71" s="32">
        <f t="shared" si="1"/>
        <v>59</v>
      </c>
      <c r="B71" s="24"/>
      <c r="C71" s="15" t="s">
        <v>194</v>
      </c>
      <c r="D71" s="16">
        <v>2</v>
      </c>
      <c r="E71" s="5" t="s">
        <v>41</v>
      </c>
      <c r="F71" s="208"/>
      <c r="G71" s="209"/>
      <c r="H71" s="209"/>
      <c r="I71" s="209"/>
      <c r="J71" s="210"/>
      <c r="K71" s="211"/>
      <c r="L71" s="209"/>
      <c r="M71" s="209"/>
      <c r="N71" s="209"/>
      <c r="O71" s="212"/>
      <c r="P71" s="161"/>
      <c r="Q71" s="55" t="str">
        <f t="shared" si="2"/>
        <v>Märgi x-ga enesehinnang</v>
      </c>
    </row>
    <row r="72" spans="1:17" s="3" customFormat="1" ht="45" x14ac:dyDescent="0.25">
      <c r="A72" s="32">
        <f t="shared" si="1"/>
        <v>60</v>
      </c>
      <c r="B72" s="24"/>
      <c r="C72" s="15" t="s">
        <v>194</v>
      </c>
      <c r="D72" s="16">
        <v>2</v>
      </c>
      <c r="E72" s="5" t="s">
        <v>42</v>
      </c>
      <c r="F72" s="208"/>
      <c r="G72" s="209"/>
      <c r="H72" s="209"/>
      <c r="I72" s="209"/>
      <c r="J72" s="210"/>
      <c r="K72" s="211"/>
      <c r="L72" s="209"/>
      <c r="M72" s="209"/>
      <c r="N72" s="209"/>
      <c r="O72" s="212"/>
      <c r="P72" s="161"/>
      <c r="Q72" s="55" t="str">
        <f t="shared" si="2"/>
        <v>Märgi x-ga enesehinnang</v>
      </c>
    </row>
    <row r="73" spans="1:17" s="3" customFormat="1" ht="30" x14ac:dyDescent="0.25">
      <c r="A73" s="32">
        <f t="shared" si="1"/>
        <v>61</v>
      </c>
      <c r="B73" s="24"/>
      <c r="C73" s="15" t="s">
        <v>195</v>
      </c>
      <c r="D73" s="16">
        <v>2</v>
      </c>
      <c r="E73" s="5" t="s">
        <v>21</v>
      </c>
      <c r="F73" s="208"/>
      <c r="G73" s="209"/>
      <c r="H73" s="209"/>
      <c r="I73" s="209"/>
      <c r="J73" s="210"/>
      <c r="K73" s="211"/>
      <c r="L73" s="209"/>
      <c r="M73" s="209"/>
      <c r="N73" s="209"/>
      <c r="O73" s="212"/>
      <c r="P73" s="161"/>
      <c r="Q73" s="55" t="str">
        <f t="shared" si="2"/>
        <v>Märgi x-ga enesehinnang</v>
      </c>
    </row>
    <row r="74" spans="1:17" s="3" customFormat="1" ht="105" x14ac:dyDescent="0.25">
      <c r="A74" s="32">
        <f t="shared" si="1"/>
        <v>62</v>
      </c>
      <c r="B74" s="24"/>
      <c r="C74" s="15" t="s">
        <v>195</v>
      </c>
      <c r="D74" s="16">
        <v>2</v>
      </c>
      <c r="E74" s="5" t="s">
        <v>43</v>
      </c>
      <c r="F74" s="208"/>
      <c r="G74" s="209"/>
      <c r="H74" s="209"/>
      <c r="I74" s="209"/>
      <c r="J74" s="210"/>
      <c r="K74" s="211"/>
      <c r="L74" s="209"/>
      <c r="M74" s="209"/>
      <c r="N74" s="209"/>
      <c r="O74" s="212"/>
      <c r="P74" s="161"/>
      <c r="Q74" s="55" t="str">
        <f t="shared" si="2"/>
        <v>Märgi x-ga enesehinnang</v>
      </c>
    </row>
    <row r="75" spans="1:17" s="3" customFormat="1" ht="75" x14ac:dyDescent="0.25">
      <c r="A75" s="32">
        <f t="shared" si="1"/>
        <v>63</v>
      </c>
      <c r="B75" s="25"/>
      <c r="C75" s="15" t="s">
        <v>195</v>
      </c>
      <c r="D75" s="16">
        <v>2</v>
      </c>
      <c r="E75" s="5" t="s">
        <v>44</v>
      </c>
      <c r="F75" s="208"/>
      <c r="G75" s="209"/>
      <c r="H75" s="209"/>
      <c r="I75" s="209"/>
      <c r="J75" s="210"/>
      <c r="K75" s="211"/>
      <c r="L75" s="209"/>
      <c r="M75" s="209"/>
      <c r="N75" s="209"/>
      <c r="O75" s="212"/>
      <c r="P75" s="161"/>
      <c r="Q75" s="55" t="str">
        <f t="shared" si="2"/>
        <v>Märgi x-ga enesehinnang</v>
      </c>
    </row>
    <row r="76" spans="1:17" s="3" customFormat="1" ht="90" x14ac:dyDescent="0.25">
      <c r="A76" s="32">
        <f t="shared" si="1"/>
        <v>64</v>
      </c>
      <c r="B76" s="25"/>
      <c r="C76" s="15" t="s">
        <v>195</v>
      </c>
      <c r="D76" s="16">
        <v>2</v>
      </c>
      <c r="E76" s="5" t="s">
        <v>45</v>
      </c>
      <c r="F76" s="208"/>
      <c r="G76" s="209"/>
      <c r="H76" s="209"/>
      <c r="I76" s="209"/>
      <c r="J76" s="210"/>
      <c r="K76" s="211"/>
      <c r="L76" s="209"/>
      <c r="M76" s="209"/>
      <c r="N76" s="209"/>
      <c r="O76" s="212"/>
      <c r="P76" s="161"/>
      <c r="Q76" s="55" t="str">
        <f t="shared" si="2"/>
        <v>Märgi x-ga enesehinnang</v>
      </c>
    </row>
    <row r="77" spans="1:17" s="3" customFormat="1" ht="150" x14ac:dyDescent="0.25">
      <c r="A77" s="32">
        <f t="shared" si="1"/>
        <v>65</v>
      </c>
      <c r="B77" s="24"/>
      <c r="C77" s="15" t="s">
        <v>196</v>
      </c>
      <c r="D77" s="16">
        <v>2</v>
      </c>
      <c r="E77" s="5" t="s">
        <v>46</v>
      </c>
      <c r="F77" s="208"/>
      <c r="G77" s="209"/>
      <c r="H77" s="209"/>
      <c r="I77" s="209"/>
      <c r="J77" s="210"/>
      <c r="K77" s="211"/>
      <c r="L77" s="209"/>
      <c r="M77" s="209"/>
      <c r="N77" s="209"/>
      <c r="O77" s="212"/>
      <c r="P77" s="161"/>
      <c r="Q77" s="55" t="str">
        <f t="shared" si="2"/>
        <v>Märgi x-ga enesehinnang</v>
      </c>
    </row>
    <row r="78" spans="1:17" s="3" customFormat="1" ht="105" x14ac:dyDescent="0.25">
      <c r="A78" s="32">
        <f t="shared" si="1"/>
        <v>66</v>
      </c>
      <c r="B78" s="24"/>
      <c r="C78" s="15" t="s">
        <v>196</v>
      </c>
      <c r="D78" s="16">
        <v>2</v>
      </c>
      <c r="E78" s="5" t="s">
        <v>47</v>
      </c>
      <c r="F78" s="208"/>
      <c r="G78" s="209"/>
      <c r="H78" s="209"/>
      <c r="I78" s="209"/>
      <c r="J78" s="210"/>
      <c r="K78" s="211"/>
      <c r="L78" s="209"/>
      <c r="M78" s="209"/>
      <c r="N78" s="209"/>
      <c r="O78" s="212"/>
      <c r="P78" s="161"/>
      <c r="Q78" s="55" t="str">
        <f t="shared" si="2"/>
        <v>Märgi x-ga enesehinnang</v>
      </c>
    </row>
    <row r="79" spans="1:17" s="3" customFormat="1" ht="30" x14ac:dyDescent="0.25">
      <c r="A79" s="32">
        <f t="shared" si="1"/>
        <v>67</v>
      </c>
      <c r="B79" s="24"/>
      <c r="C79" s="15" t="s">
        <v>196</v>
      </c>
      <c r="D79" s="16">
        <v>2</v>
      </c>
      <c r="E79" s="5" t="s">
        <v>48</v>
      </c>
      <c r="F79" s="208"/>
      <c r="G79" s="209"/>
      <c r="H79" s="209"/>
      <c r="I79" s="209"/>
      <c r="J79" s="210"/>
      <c r="K79" s="211"/>
      <c r="L79" s="209"/>
      <c r="M79" s="209"/>
      <c r="N79" s="209"/>
      <c r="O79" s="212"/>
      <c r="P79" s="161"/>
      <c r="Q79" s="55" t="str">
        <f t="shared" si="2"/>
        <v>Märgi x-ga enesehinnang</v>
      </c>
    </row>
    <row r="80" spans="1:17" s="3" customFormat="1" x14ac:dyDescent="0.25">
      <c r="A80" s="117"/>
      <c r="B80" s="123"/>
      <c r="C80" s="119" t="s">
        <v>49</v>
      </c>
      <c r="D80" s="117"/>
      <c r="E80" s="120"/>
      <c r="F80" s="213"/>
      <c r="G80" s="214"/>
      <c r="H80" s="214"/>
      <c r="I80" s="214"/>
      <c r="J80" s="215"/>
      <c r="K80" s="214"/>
      <c r="L80" s="214"/>
      <c r="M80" s="214"/>
      <c r="N80" s="214"/>
      <c r="O80" s="216"/>
      <c r="P80" s="127"/>
      <c r="Q80" s="116"/>
    </row>
    <row r="81" spans="1:17" s="3" customFormat="1" ht="105" x14ac:dyDescent="0.25">
      <c r="A81" s="32">
        <f>A79+1</f>
        <v>68</v>
      </c>
      <c r="B81" s="24"/>
      <c r="C81" s="15" t="s">
        <v>197</v>
      </c>
      <c r="D81" s="16">
        <v>2</v>
      </c>
      <c r="E81" s="5" t="s">
        <v>50</v>
      </c>
      <c r="F81" s="208"/>
      <c r="G81" s="209"/>
      <c r="H81" s="209"/>
      <c r="I81" s="209"/>
      <c r="J81" s="210"/>
      <c r="K81" s="211"/>
      <c r="L81" s="209"/>
      <c r="M81" s="209"/>
      <c r="N81" s="209"/>
      <c r="O81" s="212"/>
      <c r="P81" s="161"/>
      <c r="Q81" s="55" t="str">
        <f t="shared" ref="Q81:Q158" si="3">IF(COUNTIF(F81:I81,"X")&lt;&gt;1,"Märgi x-ga enesehinnang",IF(COUNTIF(K81:N81,"X")&lt;&gt;1,"Märgi x-ga töörühma hinnang",""))</f>
        <v>Märgi x-ga enesehinnang</v>
      </c>
    </row>
    <row r="82" spans="1:17" s="3" customFormat="1" ht="60" x14ac:dyDescent="0.25">
      <c r="A82" s="32">
        <f t="shared" si="1"/>
        <v>69</v>
      </c>
      <c r="B82" s="24"/>
      <c r="C82" s="15" t="s">
        <v>197</v>
      </c>
      <c r="D82" s="16">
        <v>2</v>
      </c>
      <c r="E82" s="5" t="s">
        <v>51</v>
      </c>
      <c r="F82" s="208"/>
      <c r="G82" s="209"/>
      <c r="H82" s="209"/>
      <c r="I82" s="209"/>
      <c r="J82" s="210"/>
      <c r="K82" s="211"/>
      <c r="L82" s="209"/>
      <c r="M82" s="209"/>
      <c r="N82" s="209"/>
      <c r="O82" s="212"/>
      <c r="P82" s="161"/>
      <c r="Q82" s="55" t="str">
        <f t="shared" si="3"/>
        <v>Märgi x-ga enesehinnang</v>
      </c>
    </row>
    <row r="83" spans="1:17" s="3" customFormat="1" ht="45" x14ac:dyDescent="0.25">
      <c r="A83" s="32">
        <f t="shared" si="1"/>
        <v>70</v>
      </c>
      <c r="B83" s="26"/>
      <c r="C83" s="15" t="s">
        <v>197</v>
      </c>
      <c r="D83" s="16">
        <v>2</v>
      </c>
      <c r="E83" s="5" t="s">
        <v>52</v>
      </c>
      <c r="F83" s="208"/>
      <c r="G83" s="209"/>
      <c r="H83" s="209"/>
      <c r="I83" s="209"/>
      <c r="J83" s="210"/>
      <c r="K83" s="211"/>
      <c r="L83" s="209"/>
      <c r="M83" s="209"/>
      <c r="N83" s="209"/>
      <c r="O83" s="212"/>
      <c r="P83" s="161"/>
      <c r="Q83" s="55" t="str">
        <f t="shared" si="3"/>
        <v>Märgi x-ga enesehinnang</v>
      </c>
    </row>
    <row r="84" spans="1:17" s="33" customFormat="1" ht="30" x14ac:dyDescent="0.25">
      <c r="A84" s="32">
        <f t="shared" si="1"/>
        <v>71</v>
      </c>
      <c r="B84" s="26"/>
      <c r="C84" s="15" t="s">
        <v>291</v>
      </c>
      <c r="D84" s="32">
        <v>3</v>
      </c>
      <c r="E84" s="31" t="s">
        <v>292</v>
      </c>
      <c r="F84" s="208"/>
      <c r="G84" s="209"/>
      <c r="H84" s="209"/>
      <c r="I84" s="209"/>
      <c r="J84" s="210"/>
      <c r="K84" s="211"/>
      <c r="L84" s="209"/>
      <c r="M84" s="209"/>
      <c r="N84" s="209"/>
      <c r="O84" s="212"/>
      <c r="P84" s="161"/>
      <c r="Q84" s="55" t="str">
        <f t="shared" si="3"/>
        <v>Märgi x-ga enesehinnang</v>
      </c>
    </row>
    <row r="85" spans="1:17" s="33" customFormat="1" ht="105" x14ac:dyDescent="0.25">
      <c r="A85" s="32">
        <f t="shared" si="1"/>
        <v>72</v>
      </c>
      <c r="B85" s="26"/>
      <c r="C85" s="15" t="s">
        <v>291</v>
      </c>
      <c r="D85" s="32">
        <v>3</v>
      </c>
      <c r="E85" s="31" t="s">
        <v>293</v>
      </c>
      <c r="F85" s="208"/>
      <c r="G85" s="209"/>
      <c r="H85" s="209"/>
      <c r="I85" s="209"/>
      <c r="J85" s="210"/>
      <c r="K85" s="211"/>
      <c r="L85" s="209"/>
      <c r="M85" s="209"/>
      <c r="N85" s="209"/>
      <c r="O85" s="212"/>
      <c r="P85" s="161"/>
      <c r="Q85" s="55" t="str">
        <f t="shared" si="3"/>
        <v>Märgi x-ga enesehinnang</v>
      </c>
    </row>
    <row r="86" spans="1:17" s="33" customFormat="1" ht="135" x14ac:dyDescent="0.25">
      <c r="A86" s="32">
        <f t="shared" si="1"/>
        <v>73</v>
      </c>
      <c r="B86" s="26"/>
      <c r="C86" s="15" t="s">
        <v>291</v>
      </c>
      <c r="D86" s="32">
        <v>3</v>
      </c>
      <c r="E86" s="31" t="s">
        <v>350</v>
      </c>
      <c r="F86" s="208"/>
      <c r="G86" s="209"/>
      <c r="H86" s="209"/>
      <c r="I86" s="209"/>
      <c r="J86" s="210"/>
      <c r="K86" s="211"/>
      <c r="L86" s="209"/>
      <c r="M86" s="209"/>
      <c r="N86" s="209"/>
      <c r="O86" s="212"/>
      <c r="P86" s="161"/>
      <c r="Q86" s="55" t="str">
        <f t="shared" si="3"/>
        <v>Märgi x-ga enesehinnang</v>
      </c>
    </row>
    <row r="87" spans="1:17" s="33" customFormat="1" ht="165" x14ac:dyDescent="0.25">
      <c r="A87" s="32">
        <f t="shared" si="1"/>
        <v>74</v>
      </c>
      <c r="B87" s="26"/>
      <c r="C87" s="15" t="s">
        <v>291</v>
      </c>
      <c r="D87" s="32">
        <v>3</v>
      </c>
      <c r="E87" s="31" t="s">
        <v>294</v>
      </c>
      <c r="F87" s="208"/>
      <c r="G87" s="209"/>
      <c r="H87" s="209"/>
      <c r="I87" s="209"/>
      <c r="J87" s="210"/>
      <c r="K87" s="211"/>
      <c r="L87" s="209"/>
      <c r="M87" s="209"/>
      <c r="N87" s="209"/>
      <c r="O87" s="212"/>
      <c r="P87" s="161"/>
      <c r="Q87" s="55" t="str">
        <f t="shared" si="3"/>
        <v>Märgi x-ga enesehinnang</v>
      </c>
    </row>
    <row r="88" spans="1:17" s="3" customFormat="1" ht="61.5" customHeight="1" x14ac:dyDescent="0.25">
      <c r="A88" s="32">
        <f t="shared" si="1"/>
        <v>75</v>
      </c>
      <c r="B88" s="243" t="s">
        <v>53</v>
      </c>
      <c r="C88" s="15" t="s">
        <v>198</v>
      </c>
      <c r="D88" s="16">
        <v>2</v>
      </c>
      <c r="E88" s="5" t="s">
        <v>54</v>
      </c>
      <c r="F88" s="208"/>
      <c r="G88" s="209"/>
      <c r="H88" s="209"/>
      <c r="I88" s="209"/>
      <c r="J88" s="210"/>
      <c r="K88" s="211"/>
      <c r="L88" s="209"/>
      <c r="M88" s="209"/>
      <c r="N88" s="209"/>
      <c r="O88" s="212"/>
      <c r="P88" s="161"/>
      <c r="Q88" s="55" t="str">
        <f t="shared" si="3"/>
        <v>Märgi x-ga enesehinnang</v>
      </c>
    </row>
    <row r="89" spans="1:17" s="3" customFormat="1" ht="60" x14ac:dyDescent="0.25">
      <c r="A89" s="32">
        <f t="shared" si="1"/>
        <v>76</v>
      </c>
      <c r="B89" s="243"/>
      <c r="C89" s="15" t="s">
        <v>198</v>
      </c>
      <c r="D89" s="16">
        <v>2</v>
      </c>
      <c r="E89" s="5" t="s">
        <v>55</v>
      </c>
      <c r="F89" s="208"/>
      <c r="G89" s="209"/>
      <c r="H89" s="209"/>
      <c r="I89" s="209"/>
      <c r="J89" s="210"/>
      <c r="K89" s="211"/>
      <c r="L89" s="209"/>
      <c r="M89" s="209"/>
      <c r="N89" s="209"/>
      <c r="O89" s="212"/>
      <c r="P89" s="161"/>
      <c r="Q89" s="55" t="str">
        <f t="shared" si="3"/>
        <v>Märgi x-ga enesehinnang</v>
      </c>
    </row>
    <row r="90" spans="1:17" s="3" customFormat="1" ht="75" x14ac:dyDescent="0.25">
      <c r="A90" s="32">
        <f t="shared" si="1"/>
        <v>77</v>
      </c>
      <c r="B90" s="243"/>
      <c r="C90" s="15" t="s">
        <v>198</v>
      </c>
      <c r="D90" s="16">
        <v>2</v>
      </c>
      <c r="E90" s="5" t="s">
        <v>295</v>
      </c>
      <c r="F90" s="208"/>
      <c r="G90" s="209"/>
      <c r="H90" s="209"/>
      <c r="I90" s="209"/>
      <c r="J90" s="210"/>
      <c r="K90" s="211"/>
      <c r="L90" s="209"/>
      <c r="M90" s="209"/>
      <c r="N90" s="209"/>
      <c r="O90" s="212"/>
      <c r="P90" s="161"/>
      <c r="Q90" s="55" t="str">
        <f t="shared" si="3"/>
        <v>Märgi x-ga enesehinnang</v>
      </c>
    </row>
    <row r="91" spans="1:17" s="33" customFormat="1" ht="60" x14ac:dyDescent="0.25">
      <c r="A91" s="32">
        <f t="shared" si="1"/>
        <v>78</v>
      </c>
      <c r="B91" s="158"/>
      <c r="C91" s="15" t="s">
        <v>198</v>
      </c>
      <c r="D91" s="32">
        <v>3</v>
      </c>
      <c r="E91" s="31" t="s">
        <v>296</v>
      </c>
      <c r="F91" s="208"/>
      <c r="G91" s="209"/>
      <c r="H91" s="209"/>
      <c r="I91" s="209"/>
      <c r="J91" s="210"/>
      <c r="K91" s="211"/>
      <c r="L91" s="209"/>
      <c r="M91" s="209"/>
      <c r="N91" s="209"/>
      <c r="O91" s="212"/>
      <c r="P91" s="161"/>
      <c r="Q91" s="55" t="str">
        <f t="shared" si="3"/>
        <v>Märgi x-ga enesehinnang</v>
      </c>
    </row>
    <row r="92" spans="1:17" s="33" customFormat="1" ht="30" x14ac:dyDescent="0.25">
      <c r="A92" s="32">
        <f t="shared" si="1"/>
        <v>79</v>
      </c>
      <c r="B92" s="158"/>
      <c r="C92" s="15" t="s">
        <v>198</v>
      </c>
      <c r="D92" s="32">
        <v>3</v>
      </c>
      <c r="E92" s="31" t="s">
        <v>297</v>
      </c>
      <c r="F92" s="208"/>
      <c r="G92" s="209"/>
      <c r="H92" s="209"/>
      <c r="I92" s="209"/>
      <c r="J92" s="210"/>
      <c r="K92" s="211"/>
      <c r="L92" s="209"/>
      <c r="M92" s="209"/>
      <c r="N92" s="209"/>
      <c r="O92" s="212"/>
      <c r="P92" s="161"/>
      <c r="Q92" s="55" t="str">
        <f t="shared" si="3"/>
        <v>Märgi x-ga enesehinnang</v>
      </c>
    </row>
    <row r="93" spans="1:17" s="3" customFormat="1" ht="45" x14ac:dyDescent="0.25">
      <c r="A93" s="32">
        <f t="shared" si="1"/>
        <v>80</v>
      </c>
      <c r="B93" s="24"/>
      <c r="C93" s="15" t="s">
        <v>198</v>
      </c>
      <c r="D93" s="16">
        <v>2</v>
      </c>
      <c r="E93" s="5" t="s">
        <v>57</v>
      </c>
      <c r="F93" s="208"/>
      <c r="G93" s="209"/>
      <c r="H93" s="209"/>
      <c r="I93" s="209"/>
      <c r="J93" s="210"/>
      <c r="K93" s="211"/>
      <c r="L93" s="209"/>
      <c r="M93" s="209"/>
      <c r="N93" s="209"/>
      <c r="O93" s="212"/>
      <c r="P93" s="161"/>
      <c r="Q93" s="55" t="str">
        <f t="shared" si="3"/>
        <v>Märgi x-ga enesehinnang</v>
      </c>
    </row>
    <row r="94" spans="1:17" s="33" customFormat="1" ht="60" x14ac:dyDescent="0.25">
      <c r="A94" s="32">
        <f t="shared" si="1"/>
        <v>81</v>
      </c>
      <c r="B94" s="24"/>
      <c r="C94" s="15" t="s">
        <v>298</v>
      </c>
      <c r="D94" s="32">
        <v>3</v>
      </c>
      <c r="E94" s="31" t="s">
        <v>299</v>
      </c>
      <c r="F94" s="208"/>
      <c r="G94" s="209"/>
      <c r="H94" s="209"/>
      <c r="I94" s="209"/>
      <c r="J94" s="210"/>
      <c r="K94" s="211"/>
      <c r="L94" s="209"/>
      <c r="M94" s="209"/>
      <c r="N94" s="209"/>
      <c r="O94" s="212"/>
      <c r="P94" s="161"/>
      <c r="Q94" s="55" t="str">
        <f t="shared" si="3"/>
        <v>Märgi x-ga enesehinnang</v>
      </c>
    </row>
    <row r="95" spans="1:17" s="3" customFormat="1" ht="60" x14ac:dyDescent="0.25">
      <c r="A95" s="32">
        <f t="shared" si="1"/>
        <v>82</v>
      </c>
      <c r="B95" s="24"/>
      <c r="C95" s="15" t="s">
        <v>199</v>
      </c>
      <c r="D95" s="16">
        <v>2</v>
      </c>
      <c r="E95" s="5" t="s">
        <v>56</v>
      </c>
      <c r="F95" s="208"/>
      <c r="G95" s="209"/>
      <c r="H95" s="209"/>
      <c r="I95" s="209"/>
      <c r="J95" s="210"/>
      <c r="K95" s="211"/>
      <c r="L95" s="209"/>
      <c r="M95" s="209"/>
      <c r="N95" s="209"/>
      <c r="O95" s="212"/>
      <c r="P95" s="161"/>
      <c r="Q95" s="55" t="str">
        <f t="shared" si="3"/>
        <v>Märgi x-ga enesehinnang</v>
      </c>
    </row>
    <row r="96" spans="1:17" s="3" customFormat="1" ht="60" x14ac:dyDescent="0.25">
      <c r="A96" s="32">
        <f t="shared" si="1"/>
        <v>83</v>
      </c>
      <c r="B96" s="24"/>
      <c r="C96" s="15" t="s">
        <v>199</v>
      </c>
      <c r="D96" s="16">
        <v>2</v>
      </c>
      <c r="E96" s="5" t="s">
        <v>51</v>
      </c>
      <c r="F96" s="208"/>
      <c r="G96" s="209"/>
      <c r="H96" s="209"/>
      <c r="I96" s="209"/>
      <c r="J96" s="210"/>
      <c r="K96" s="211"/>
      <c r="L96" s="209"/>
      <c r="M96" s="209"/>
      <c r="N96" s="209"/>
      <c r="O96" s="212"/>
      <c r="P96" s="161"/>
      <c r="Q96" s="55" t="str">
        <f t="shared" si="3"/>
        <v>Märgi x-ga enesehinnang</v>
      </c>
    </row>
    <row r="97" spans="1:17" s="3" customFormat="1" ht="45" x14ac:dyDescent="0.25">
      <c r="A97" s="32">
        <f t="shared" si="1"/>
        <v>84</v>
      </c>
      <c r="B97" s="24"/>
      <c r="C97" s="15" t="s">
        <v>199</v>
      </c>
      <c r="D97" s="16">
        <v>2</v>
      </c>
      <c r="E97" s="5" t="s">
        <v>52</v>
      </c>
      <c r="F97" s="208"/>
      <c r="G97" s="209"/>
      <c r="H97" s="209"/>
      <c r="I97" s="209"/>
      <c r="J97" s="214"/>
      <c r="K97" s="211"/>
      <c r="L97" s="209"/>
      <c r="M97" s="209"/>
      <c r="N97" s="209"/>
      <c r="O97" s="212"/>
      <c r="P97" s="161"/>
      <c r="Q97" s="55" t="str">
        <f t="shared" si="3"/>
        <v>Märgi x-ga enesehinnang</v>
      </c>
    </row>
    <row r="98" spans="1:17" s="3" customFormat="1" x14ac:dyDescent="0.25">
      <c r="A98" s="117"/>
      <c r="B98" s="124"/>
      <c r="C98" s="119" t="s">
        <v>58</v>
      </c>
      <c r="D98" s="117"/>
      <c r="E98" s="120"/>
      <c r="F98" s="213"/>
      <c r="G98" s="214"/>
      <c r="H98" s="214"/>
      <c r="I98" s="214"/>
      <c r="J98" s="214"/>
      <c r="K98" s="214"/>
      <c r="L98" s="214"/>
      <c r="M98" s="214"/>
      <c r="N98" s="214"/>
      <c r="O98" s="216"/>
      <c r="P98" s="127"/>
      <c r="Q98" s="116"/>
    </row>
    <row r="99" spans="1:17" s="3" customFormat="1" ht="165" x14ac:dyDescent="0.25">
      <c r="A99" s="32">
        <f>A97+1</f>
        <v>85</v>
      </c>
      <c r="B99" s="25"/>
      <c r="C99" s="15" t="s">
        <v>200</v>
      </c>
      <c r="D99" s="16">
        <v>2</v>
      </c>
      <c r="E99" s="5" t="s">
        <v>59</v>
      </c>
      <c r="F99" s="208"/>
      <c r="G99" s="209"/>
      <c r="H99" s="209"/>
      <c r="I99" s="209"/>
      <c r="J99" s="210"/>
      <c r="K99" s="211"/>
      <c r="L99" s="209"/>
      <c r="M99" s="209"/>
      <c r="N99" s="209"/>
      <c r="O99" s="212"/>
      <c r="P99" s="161"/>
      <c r="Q99" s="55" t="str">
        <f t="shared" si="3"/>
        <v>Märgi x-ga enesehinnang</v>
      </c>
    </row>
    <row r="100" spans="1:17" s="3" customFormat="1" ht="45" x14ac:dyDescent="0.25">
      <c r="A100" s="32">
        <f t="shared" si="1"/>
        <v>86</v>
      </c>
      <c r="B100" s="25"/>
      <c r="C100" s="15" t="s">
        <v>200</v>
      </c>
      <c r="D100" s="16">
        <v>2</v>
      </c>
      <c r="E100" s="5" t="s">
        <v>60</v>
      </c>
      <c r="F100" s="208"/>
      <c r="G100" s="209"/>
      <c r="H100" s="209"/>
      <c r="I100" s="209"/>
      <c r="J100" s="210"/>
      <c r="K100" s="211"/>
      <c r="L100" s="209"/>
      <c r="M100" s="209"/>
      <c r="N100" s="209"/>
      <c r="O100" s="212"/>
      <c r="P100" s="161"/>
      <c r="Q100" s="55" t="str">
        <f t="shared" si="3"/>
        <v>Märgi x-ga enesehinnang</v>
      </c>
    </row>
    <row r="101" spans="1:17" s="3" customFormat="1" x14ac:dyDescent="0.25">
      <c r="A101" s="32">
        <f t="shared" si="1"/>
        <v>87</v>
      </c>
      <c r="B101" s="25"/>
      <c r="C101" s="15" t="s">
        <v>200</v>
      </c>
      <c r="D101" s="16">
        <v>2</v>
      </c>
      <c r="E101" s="5" t="s">
        <v>61</v>
      </c>
      <c r="F101" s="208"/>
      <c r="G101" s="209"/>
      <c r="H101" s="209"/>
      <c r="I101" s="209"/>
      <c r="J101" s="210"/>
      <c r="K101" s="211"/>
      <c r="L101" s="209"/>
      <c r="M101" s="209"/>
      <c r="N101" s="209"/>
      <c r="O101" s="212"/>
      <c r="P101" s="161"/>
      <c r="Q101" s="55" t="str">
        <f t="shared" si="3"/>
        <v>Märgi x-ga enesehinnang</v>
      </c>
    </row>
    <row r="102" spans="1:17" s="3" customFormat="1" x14ac:dyDescent="0.25">
      <c r="A102" s="32">
        <f t="shared" si="1"/>
        <v>88</v>
      </c>
      <c r="B102" s="25"/>
      <c r="C102" s="15" t="s">
        <v>200</v>
      </c>
      <c r="D102" s="16">
        <v>2</v>
      </c>
      <c r="E102" s="5" t="s">
        <v>62</v>
      </c>
      <c r="F102" s="208"/>
      <c r="G102" s="209"/>
      <c r="H102" s="209"/>
      <c r="I102" s="209"/>
      <c r="J102" s="210"/>
      <c r="K102" s="211"/>
      <c r="L102" s="209"/>
      <c r="M102" s="209"/>
      <c r="N102" s="209"/>
      <c r="O102" s="212"/>
      <c r="P102" s="161"/>
      <c r="Q102" s="55" t="str">
        <f t="shared" si="3"/>
        <v>Märgi x-ga enesehinnang</v>
      </c>
    </row>
    <row r="103" spans="1:17" s="33" customFormat="1" x14ac:dyDescent="0.25">
      <c r="A103" s="32">
        <f t="shared" si="1"/>
        <v>89</v>
      </c>
      <c r="B103" s="25"/>
      <c r="C103" s="15" t="s">
        <v>300</v>
      </c>
      <c r="D103" s="32">
        <v>3</v>
      </c>
      <c r="E103" s="31" t="s">
        <v>301</v>
      </c>
      <c r="F103" s="208"/>
      <c r="G103" s="209"/>
      <c r="H103" s="209"/>
      <c r="I103" s="209"/>
      <c r="J103" s="210"/>
      <c r="K103" s="211"/>
      <c r="L103" s="209"/>
      <c r="M103" s="209"/>
      <c r="N103" s="209"/>
      <c r="O103" s="212"/>
      <c r="P103" s="161"/>
      <c r="Q103" s="55" t="str">
        <f t="shared" si="3"/>
        <v>Märgi x-ga enesehinnang</v>
      </c>
    </row>
    <row r="104" spans="1:17" s="33" customFormat="1" ht="120" x14ac:dyDescent="0.25">
      <c r="A104" s="32">
        <f t="shared" ref="A104:A144" si="4">A103+1</f>
        <v>90</v>
      </c>
      <c r="B104" s="25"/>
      <c r="C104" s="15" t="s">
        <v>300</v>
      </c>
      <c r="D104" s="32">
        <v>3</v>
      </c>
      <c r="E104" s="31" t="s">
        <v>302</v>
      </c>
      <c r="F104" s="208"/>
      <c r="G104" s="209"/>
      <c r="H104" s="209"/>
      <c r="I104" s="209"/>
      <c r="J104" s="210"/>
      <c r="K104" s="211"/>
      <c r="L104" s="209"/>
      <c r="M104" s="209"/>
      <c r="N104" s="209"/>
      <c r="O104" s="212"/>
      <c r="P104" s="161"/>
      <c r="Q104" s="55" t="str">
        <f t="shared" si="3"/>
        <v>Märgi x-ga enesehinnang</v>
      </c>
    </row>
    <row r="105" spans="1:17" s="33" customFormat="1" ht="75" customHeight="1" x14ac:dyDescent="0.25">
      <c r="A105" s="32">
        <f t="shared" si="4"/>
        <v>91</v>
      </c>
      <c r="B105" s="25"/>
      <c r="C105" s="15" t="s">
        <v>300</v>
      </c>
      <c r="D105" s="32">
        <v>3</v>
      </c>
      <c r="E105" s="31" t="s">
        <v>303</v>
      </c>
      <c r="F105" s="208"/>
      <c r="G105" s="209"/>
      <c r="H105" s="209"/>
      <c r="I105" s="209"/>
      <c r="J105" s="210"/>
      <c r="K105" s="211"/>
      <c r="L105" s="209"/>
      <c r="M105" s="209"/>
      <c r="N105" s="209"/>
      <c r="O105" s="212"/>
      <c r="P105" s="161"/>
      <c r="Q105" s="55" t="str">
        <f t="shared" si="3"/>
        <v>Märgi x-ga enesehinnang</v>
      </c>
    </row>
    <row r="106" spans="1:17" s="33" customFormat="1" ht="60" x14ac:dyDescent="0.25">
      <c r="A106" s="32">
        <f t="shared" si="4"/>
        <v>92</v>
      </c>
      <c r="B106" s="25"/>
      <c r="C106" s="15" t="s">
        <v>300</v>
      </c>
      <c r="D106" s="32">
        <v>3</v>
      </c>
      <c r="E106" s="31" t="s">
        <v>304</v>
      </c>
      <c r="F106" s="208"/>
      <c r="G106" s="209"/>
      <c r="H106" s="209"/>
      <c r="I106" s="209"/>
      <c r="J106" s="210"/>
      <c r="K106" s="211"/>
      <c r="L106" s="209"/>
      <c r="M106" s="209"/>
      <c r="N106" s="209"/>
      <c r="O106" s="212"/>
      <c r="P106" s="161"/>
      <c r="Q106" s="55" t="str">
        <f t="shared" si="3"/>
        <v>Märgi x-ga enesehinnang</v>
      </c>
    </row>
    <row r="107" spans="1:17" s="3" customFormat="1" ht="90" x14ac:dyDescent="0.25">
      <c r="A107" s="32">
        <f t="shared" si="4"/>
        <v>93</v>
      </c>
      <c r="B107" s="25"/>
      <c r="C107" s="15" t="s">
        <v>201</v>
      </c>
      <c r="D107" s="16">
        <v>2</v>
      </c>
      <c r="E107" s="5" t="s">
        <v>63</v>
      </c>
      <c r="F107" s="208"/>
      <c r="G107" s="209"/>
      <c r="H107" s="209"/>
      <c r="I107" s="209"/>
      <c r="J107" s="210"/>
      <c r="K107" s="211"/>
      <c r="L107" s="209"/>
      <c r="M107" s="209"/>
      <c r="N107" s="209"/>
      <c r="O107" s="212"/>
      <c r="P107" s="161"/>
      <c r="Q107" s="55" t="str">
        <f t="shared" si="3"/>
        <v>Märgi x-ga enesehinnang</v>
      </c>
    </row>
    <row r="108" spans="1:17" s="3" customFormat="1" ht="60" x14ac:dyDescent="0.25">
      <c r="A108" s="32">
        <f t="shared" si="4"/>
        <v>94</v>
      </c>
      <c r="B108" s="244" t="s">
        <v>64</v>
      </c>
      <c r="C108" s="15" t="s">
        <v>202</v>
      </c>
      <c r="D108" s="16">
        <v>2</v>
      </c>
      <c r="E108" s="5" t="s">
        <v>65</v>
      </c>
      <c r="F108" s="208"/>
      <c r="G108" s="209"/>
      <c r="H108" s="209"/>
      <c r="I108" s="209"/>
      <c r="J108" s="210"/>
      <c r="K108" s="211"/>
      <c r="L108" s="209"/>
      <c r="M108" s="209"/>
      <c r="N108" s="209"/>
      <c r="O108" s="212"/>
      <c r="P108" s="161"/>
      <c r="Q108" s="55" t="str">
        <f t="shared" si="3"/>
        <v>Märgi x-ga enesehinnang</v>
      </c>
    </row>
    <row r="109" spans="1:17" s="3" customFormat="1" ht="30" x14ac:dyDescent="0.25">
      <c r="A109" s="32">
        <f t="shared" si="4"/>
        <v>95</v>
      </c>
      <c r="B109" s="244"/>
      <c r="C109" s="15" t="s">
        <v>202</v>
      </c>
      <c r="D109" s="16">
        <v>2</v>
      </c>
      <c r="E109" s="5" t="s">
        <v>66</v>
      </c>
      <c r="F109" s="208"/>
      <c r="G109" s="209"/>
      <c r="H109" s="209"/>
      <c r="I109" s="209"/>
      <c r="J109" s="210"/>
      <c r="K109" s="211"/>
      <c r="L109" s="209"/>
      <c r="M109" s="209"/>
      <c r="N109" s="209"/>
      <c r="O109" s="212"/>
      <c r="P109" s="161"/>
      <c r="Q109" s="55" t="str">
        <f t="shared" si="3"/>
        <v>Märgi x-ga enesehinnang</v>
      </c>
    </row>
    <row r="110" spans="1:17" s="3" customFormat="1" ht="45" x14ac:dyDescent="0.25">
      <c r="A110" s="32">
        <f t="shared" si="4"/>
        <v>96</v>
      </c>
      <c r="B110" s="244"/>
      <c r="C110" s="15" t="s">
        <v>202</v>
      </c>
      <c r="D110" s="16">
        <v>2</v>
      </c>
      <c r="E110" s="5" t="s">
        <v>67</v>
      </c>
      <c r="F110" s="208"/>
      <c r="G110" s="209"/>
      <c r="H110" s="209"/>
      <c r="I110" s="209"/>
      <c r="J110" s="210"/>
      <c r="K110" s="211"/>
      <c r="L110" s="209"/>
      <c r="M110" s="209"/>
      <c r="N110" s="209"/>
      <c r="O110" s="212"/>
      <c r="P110" s="161"/>
      <c r="Q110" s="55" t="str">
        <f t="shared" si="3"/>
        <v>Märgi x-ga enesehinnang</v>
      </c>
    </row>
    <row r="111" spans="1:17" s="3" customFormat="1" ht="75" x14ac:dyDescent="0.25">
      <c r="A111" s="32">
        <f t="shared" si="4"/>
        <v>97</v>
      </c>
      <c r="B111" s="244"/>
      <c r="C111" s="15" t="s">
        <v>202</v>
      </c>
      <c r="D111" s="16">
        <v>2</v>
      </c>
      <c r="E111" s="5" t="s">
        <v>68</v>
      </c>
      <c r="F111" s="208"/>
      <c r="G111" s="209"/>
      <c r="H111" s="209"/>
      <c r="I111" s="209"/>
      <c r="J111" s="210"/>
      <c r="K111" s="211"/>
      <c r="L111" s="209"/>
      <c r="M111" s="209"/>
      <c r="N111" s="209"/>
      <c r="O111" s="212"/>
      <c r="P111" s="161"/>
      <c r="Q111" s="55" t="str">
        <f t="shared" si="3"/>
        <v>Märgi x-ga enesehinnang</v>
      </c>
    </row>
    <row r="112" spans="1:17" s="3" customFormat="1" ht="30" x14ac:dyDescent="0.25">
      <c r="A112" s="32">
        <f t="shared" si="4"/>
        <v>98</v>
      </c>
      <c r="B112" s="244"/>
      <c r="C112" s="15" t="s">
        <v>202</v>
      </c>
      <c r="D112" s="16">
        <v>2</v>
      </c>
      <c r="E112" s="5" t="s">
        <v>69</v>
      </c>
      <c r="F112" s="208"/>
      <c r="G112" s="209"/>
      <c r="H112" s="209"/>
      <c r="I112" s="209"/>
      <c r="J112" s="210"/>
      <c r="K112" s="211"/>
      <c r="L112" s="209"/>
      <c r="M112" s="209"/>
      <c r="N112" s="209"/>
      <c r="O112" s="212"/>
      <c r="P112" s="161"/>
      <c r="Q112" s="55" t="str">
        <f t="shared" si="3"/>
        <v>Märgi x-ga enesehinnang</v>
      </c>
    </row>
    <row r="113" spans="1:17" s="3" customFormat="1" ht="135" x14ac:dyDescent="0.25">
      <c r="A113" s="32">
        <f t="shared" si="4"/>
        <v>99</v>
      </c>
      <c r="B113" s="243" t="s">
        <v>70</v>
      </c>
      <c r="C113" s="15" t="s">
        <v>203</v>
      </c>
      <c r="D113" s="16">
        <v>1</v>
      </c>
      <c r="E113" s="5" t="s">
        <v>71</v>
      </c>
      <c r="F113" s="208"/>
      <c r="G113" s="209"/>
      <c r="H113" s="209"/>
      <c r="I113" s="209"/>
      <c r="J113" s="210"/>
      <c r="K113" s="211"/>
      <c r="L113" s="209"/>
      <c r="M113" s="209"/>
      <c r="N113" s="209"/>
      <c r="O113" s="212"/>
      <c r="P113" s="161"/>
      <c r="Q113" s="55" t="str">
        <f t="shared" si="3"/>
        <v>Märgi x-ga enesehinnang</v>
      </c>
    </row>
    <row r="114" spans="1:17" s="3" customFormat="1" ht="60" x14ac:dyDescent="0.25">
      <c r="A114" s="32">
        <f t="shared" si="4"/>
        <v>100</v>
      </c>
      <c r="B114" s="243"/>
      <c r="C114" s="15" t="s">
        <v>203</v>
      </c>
      <c r="D114" s="16">
        <v>1</v>
      </c>
      <c r="E114" s="5" t="s">
        <v>72</v>
      </c>
      <c r="F114" s="208"/>
      <c r="G114" s="209"/>
      <c r="H114" s="209"/>
      <c r="I114" s="209"/>
      <c r="J114" s="210"/>
      <c r="K114" s="211"/>
      <c r="L114" s="209"/>
      <c r="M114" s="209"/>
      <c r="N114" s="209"/>
      <c r="O114" s="212"/>
      <c r="P114" s="161"/>
      <c r="Q114" s="55" t="str">
        <f t="shared" si="3"/>
        <v>Märgi x-ga enesehinnang</v>
      </c>
    </row>
    <row r="115" spans="1:17" s="3" customFormat="1" ht="105" x14ac:dyDescent="0.25">
      <c r="A115" s="32">
        <f t="shared" si="4"/>
        <v>101</v>
      </c>
      <c r="B115" s="243"/>
      <c r="C115" s="15" t="s">
        <v>203</v>
      </c>
      <c r="D115" s="16">
        <v>1</v>
      </c>
      <c r="E115" s="5" t="s">
        <v>73</v>
      </c>
      <c r="F115" s="208"/>
      <c r="G115" s="209"/>
      <c r="H115" s="209"/>
      <c r="I115" s="209"/>
      <c r="J115" s="210"/>
      <c r="K115" s="211"/>
      <c r="L115" s="209"/>
      <c r="M115" s="209"/>
      <c r="N115" s="209"/>
      <c r="O115" s="212"/>
      <c r="P115" s="161"/>
      <c r="Q115" s="55" t="str">
        <f t="shared" si="3"/>
        <v>Märgi x-ga enesehinnang</v>
      </c>
    </row>
    <row r="116" spans="1:17" s="3" customFormat="1" ht="75" x14ac:dyDescent="0.25">
      <c r="A116" s="32">
        <f t="shared" si="4"/>
        <v>102</v>
      </c>
      <c r="B116" s="24"/>
      <c r="C116" s="15" t="s">
        <v>203</v>
      </c>
      <c r="D116" s="16">
        <v>1</v>
      </c>
      <c r="E116" s="5" t="s">
        <v>74</v>
      </c>
      <c r="F116" s="208"/>
      <c r="G116" s="209"/>
      <c r="H116" s="209"/>
      <c r="I116" s="209"/>
      <c r="J116" s="210"/>
      <c r="K116" s="211"/>
      <c r="L116" s="209"/>
      <c r="M116" s="209"/>
      <c r="N116" s="209"/>
      <c r="O116" s="212"/>
      <c r="P116" s="161"/>
      <c r="Q116" s="55" t="str">
        <f t="shared" si="3"/>
        <v>Märgi x-ga enesehinnang</v>
      </c>
    </row>
    <row r="117" spans="1:17" s="3" customFormat="1" ht="105" x14ac:dyDescent="0.25">
      <c r="A117" s="32">
        <f t="shared" si="4"/>
        <v>103</v>
      </c>
      <c r="B117" s="24"/>
      <c r="C117" s="15" t="s">
        <v>204</v>
      </c>
      <c r="D117" s="16">
        <v>2</v>
      </c>
      <c r="E117" s="5" t="s">
        <v>75</v>
      </c>
      <c r="F117" s="208"/>
      <c r="G117" s="209"/>
      <c r="H117" s="209"/>
      <c r="I117" s="209"/>
      <c r="J117" s="210"/>
      <c r="K117" s="211"/>
      <c r="L117" s="209"/>
      <c r="M117" s="209"/>
      <c r="N117" s="209"/>
      <c r="O117" s="212"/>
      <c r="P117" s="161"/>
      <c r="Q117" s="55" t="str">
        <f t="shared" si="3"/>
        <v>Märgi x-ga enesehinnang</v>
      </c>
    </row>
    <row r="118" spans="1:17" s="3" customFormat="1" ht="45" x14ac:dyDescent="0.25">
      <c r="A118" s="32">
        <f t="shared" si="4"/>
        <v>104</v>
      </c>
      <c r="B118" s="24"/>
      <c r="C118" s="15" t="s">
        <v>205</v>
      </c>
      <c r="D118" s="16">
        <v>2</v>
      </c>
      <c r="E118" s="5" t="s">
        <v>76</v>
      </c>
      <c r="F118" s="208"/>
      <c r="G118" s="209"/>
      <c r="H118" s="209"/>
      <c r="I118" s="209"/>
      <c r="J118" s="210"/>
      <c r="K118" s="211"/>
      <c r="L118" s="209"/>
      <c r="M118" s="209"/>
      <c r="N118" s="209"/>
      <c r="O118" s="212"/>
      <c r="P118" s="161"/>
      <c r="Q118" s="55" t="str">
        <f t="shared" si="3"/>
        <v>Märgi x-ga enesehinnang</v>
      </c>
    </row>
    <row r="119" spans="1:17" s="3" customFormat="1" ht="30" x14ac:dyDescent="0.25">
      <c r="A119" s="32">
        <f t="shared" si="4"/>
        <v>105</v>
      </c>
      <c r="B119" s="24"/>
      <c r="C119" s="15" t="s">
        <v>205</v>
      </c>
      <c r="D119" s="16">
        <v>2</v>
      </c>
      <c r="E119" s="5" t="s">
        <v>77</v>
      </c>
      <c r="F119" s="208"/>
      <c r="G119" s="209"/>
      <c r="H119" s="209"/>
      <c r="I119" s="209"/>
      <c r="J119" s="210"/>
      <c r="K119" s="211"/>
      <c r="L119" s="209"/>
      <c r="M119" s="209"/>
      <c r="N119" s="209"/>
      <c r="O119" s="212"/>
      <c r="P119" s="161"/>
      <c r="Q119" s="55" t="str">
        <f t="shared" si="3"/>
        <v>Märgi x-ga enesehinnang</v>
      </c>
    </row>
    <row r="120" spans="1:17" s="3" customFormat="1" ht="45" x14ac:dyDescent="0.25">
      <c r="A120" s="32">
        <f t="shared" si="4"/>
        <v>106</v>
      </c>
      <c r="B120" s="24"/>
      <c r="C120" s="15" t="s">
        <v>205</v>
      </c>
      <c r="D120" s="16">
        <v>2</v>
      </c>
      <c r="E120" s="5" t="s">
        <v>78</v>
      </c>
      <c r="F120" s="208"/>
      <c r="G120" s="209"/>
      <c r="H120" s="209"/>
      <c r="I120" s="209"/>
      <c r="J120" s="210"/>
      <c r="K120" s="211"/>
      <c r="L120" s="209"/>
      <c r="M120" s="209"/>
      <c r="N120" s="209"/>
      <c r="O120" s="212"/>
      <c r="P120" s="161"/>
      <c r="Q120" s="55" t="str">
        <f t="shared" si="3"/>
        <v>Märgi x-ga enesehinnang</v>
      </c>
    </row>
    <row r="121" spans="1:17" s="3" customFormat="1" ht="75" x14ac:dyDescent="0.25">
      <c r="A121" s="32">
        <f t="shared" si="4"/>
        <v>107</v>
      </c>
      <c r="B121" s="24"/>
      <c r="C121" s="15" t="s">
        <v>205</v>
      </c>
      <c r="D121" s="16">
        <v>2</v>
      </c>
      <c r="E121" s="5" t="s">
        <v>79</v>
      </c>
      <c r="F121" s="208"/>
      <c r="G121" s="209"/>
      <c r="H121" s="209"/>
      <c r="I121" s="209"/>
      <c r="J121" s="210"/>
      <c r="K121" s="211"/>
      <c r="L121" s="209"/>
      <c r="M121" s="209"/>
      <c r="N121" s="209"/>
      <c r="O121" s="212"/>
      <c r="P121" s="161"/>
      <c r="Q121" s="55" t="str">
        <f t="shared" si="3"/>
        <v>Märgi x-ga enesehinnang</v>
      </c>
    </row>
    <row r="122" spans="1:17" s="3" customFormat="1" ht="45" x14ac:dyDescent="0.25">
      <c r="A122" s="32">
        <f t="shared" si="4"/>
        <v>108</v>
      </c>
      <c r="B122" s="24"/>
      <c r="C122" s="15" t="s">
        <v>205</v>
      </c>
      <c r="D122" s="16">
        <v>2</v>
      </c>
      <c r="E122" s="5" t="s">
        <v>80</v>
      </c>
      <c r="F122" s="208"/>
      <c r="G122" s="209"/>
      <c r="H122" s="209"/>
      <c r="I122" s="209"/>
      <c r="J122" s="210"/>
      <c r="K122" s="211"/>
      <c r="L122" s="209"/>
      <c r="M122" s="209"/>
      <c r="N122" s="209"/>
      <c r="O122" s="212"/>
      <c r="P122" s="161"/>
      <c r="Q122" s="55" t="str">
        <f t="shared" si="3"/>
        <v>Märgi x-ga enesehinnang</v>
      </c>
    </row>
    <row r="123" spans="1:17" s="3" customFormat="1" ht="90" x14ac:dyDescent="0.25">
      <c r="A123" s="32">
        <f t="shared" si="4"/>
        <v>109</v>
      </c>
      <c r="B123" s="24"/>
      <c r="C123" s="15" t="s">
        <v>206</v>
      </c>
      <c r="D123" s="16">
        <v>2</v>
      </c>
      <c r="E123" s="5" t="s">
        <v>81</v>
      </c>
      <c r="F123" s="208"/>
      <c r="G123" s="209"/>
      <c r="H123" s="209"/>
      <c r="I123" s="209"/>
      <c r="J123" s="210"/>
      <c r="K123" s="211"/>
      <c r="L123" s="209"/>
      <c r="M123" s="209"/>
      <c r="N123" s="209"/>
      <c r="O123" s="212"/>
      <c r="P123" s="161"/>
      <c r="Q123" s="55" t="str">
        <f t="shared" si="3"/>
        <v>Märgi x-ga enesehinnang</v>
      </c>
    </row>
    <row r="124" spans="1:17" s="3" customFormat="1" ht="45" x14ac:dyDescent="0.25">
      <c r="A124" s="32">
        <f t="shared" si="4"/>
        <v>110</v>
      </c>
      <c r="B124" s="24"/>
      <c r="C124" s="15" t="s">
        <v>206</v>
      </c>
      <c r="D124" s="16">
        <v>2</v>
      </c>
      <c r="E124" s="8" t="s">
        <v>82</v>
      </c>
      <c r="F124" s="222"/>
      <c r="G124" s="209"/>
      <c r="H124" s="209"/>
      <c r="I124" s="209"/>
      <c r="J124" s="210"/>
      <c r="K124" s="211"/>
      <c r="L124" s="209"/>
      <c r="M124" s="209"/>
      <c r="N124" s="209"/>
      <c r="O124" s="212"/>
      <c r="P124" s="161"/>
      <c r="Q124" s="55" t="str">
        <f t="shared" si="3"/>
        <v>Märgi x-ga enesehinnang</v>
      </c>
    </row>
    <row r="125" spans="1:17" s="3" customFormat="1" ht="90" x14ac:dyDescent="0.25">
      <c r="A125" s="32">
        <f t="shared" si="4"/>
        <v>111</v>
      </c>
      <c r="B125" s="24"/>
      <c r="C125" s="15" t="s">
        <v>206</v>
      </c>
      <c r="D125" s="16">
        <v>2</v>
      </c>
      <c r="E125" s="8" t="s">
        <v>83</v>
      </c>
      <c r="F125" s="222"/>
      <c r="G125" s="209"/>
      <c r="H125" s="209"/>
      <c r="I125" s="209"/>
      <c r="J125" s="210"/>
      <c r="K125" s="211"/>
      <c r="L125" s="209"/>
      <c r="M125" s="209"/>
      <c r="N125" s="209"/>
      <c r="O125" s="212"/>
      <c r="P125" s="161"/>
      <c r="Q125" s="55" t="str">
        <f t="shared" si="3"/>
        <v>Märgi x-ga enesehinnang</v>
      </c>
    </row>
    <row r="126" spans="1:17" s="3" customFormat="1" ht="75" x14ac:dyDescent="0.25">
      <c r="A126" s="32">
        <f t="shared" si="4"/>
        <v>112</v>
      </c>
      <c r="B126" s="24"/>
      <c r="C126" s="15" t="s">
        <v>206</v>
      </c>
      <c r="D126" s="16">
        <v>2</v>
      </c>
      <c r="E126" s="5" t="s">
        <v>84</v>
      </c>
      <c r="F126" s="208"/>
      <c r="G126" s="209"/>
      <c r="H126" s="209"/>
      <c r="I126" s="209"/>
      <c r="J126" s="210"/>
      <c r="K126" s="211"/>
      <c r="L126" s="209"/>
      <c r="M126" s="209"/>
      <c r="N126" s="209"/>
      <c r="O126" s="212"/>
      <c r="P126" s="161"/>
      <c r="Q126" s="55" t="str">
        <f t="shared" si="3"/>
        <v>Märgi x-ga enesehinnang</v>
      </c>
    </row>
    <row r="127" spans="1:17" s="3" customFormat="1" ht="78.75" customHeight="1" x14ac:dyDescent="0.25">
      <c r="A127" s="32">
        <f t="shared" si="4"/>
        <v>113</v>
      </c>
      <c r="B127" s="243" t="s">
        <v>85</v>
      </c>
      <c r="C127" s="15" t="s">
        <v>207</v>
      </c>
      <c r="D127" s="16">
        <v>2</v>
      </c>
      <c r="E127" s="5" t="s">
        <v>86</v>
      </c>
      <c r="F127" s="208"/>
      <c r="G127" s="209"/>
      <c r="H127" s="209"/>
      <c r="I127" s="209"/>
      <c r="J127" s="210"/>
      <c r="K127" s="211"/>
      <c r="L127" s="209"/>
      <c r="M127" s="209"/>
      <c r="N127" s="209"/>
      <c r="O127" s="212"/>
      <c r="P127" s="161"/>
      <c r="Q127" s="55" t="str">
        <f t="shared" si="3"/>
        <v>Märgi x-ga enesehinnang</v>
      </c>
    </row>
    <row r="128" spans="1:17" s="3" customFormat="1" ht="60" x14ac:dyDescent="0.25">
      <c r="A128" s="32">
        <f t="shared" si="4"/>
        <v>114</v>
      </c>
      <c r="B128" s="243"/>
      <c r="C128" s="15" t="s">
        <v>207</v>
      </c>
      <c r="D128" s="16">
        <v>2</v>
      </c>
      <c r="E128" s="8" t="s">
        <v>87</v>
      </c>
      <c r="F128" s="222"/>
      <c r="G128" s="209"/>
      <c r="H128" s="209"/>
      <c r="I128" s="209"/>
      <c r="J128" s="210"/>
      <c r="K128" s="211"/>
      <c r="L128" s="209"/>
      <c r="M128" s="209"/>
      <c r="N128" s="209"/>
      <c r="O128" s="212"/>
      <c r="P128" s="161"/>
      <c r="Q128" s="55" t="str">
        <f t="shared" si="3"/>
        <v>Märgi x-ga enesehinnang</v>
      </c>
    </row>
    <row r="129" spans="1:17" s="3" customFormat="1" ht="60" x14ac:dyDescent="0.25">
      <c r="A129" s="32">
        <f t="shared" si="4"/>
        <v>115</v>
      </c>
      <c r="B129" s="243"/>
      <c r="C129" s="15" t="s">
        <v>207</v>
      </c>
      <c r="D129" s="16">
        <v>2</v>
      </c>
      <c r="E129" s="8" t="s">
        <v>88</v>
      </c>
      <c r="F129" s="222"/>
      <c r="G129" s="209"/>
      <c r="H129" s="209"/>
      <c r="I129" s="209"/>
      <c r="J129" s="210"/>
      <c r="K129" s="211"/>
      <c r="L129" s="209"/>
      <c r="M129" s="209"/>
      <c r="N129" s="209"/>
      <c r="O129" s="212"/>
      <c r="P129" s="161"/>
      <c r="Q129" s="55" t="str">
        <f t="shared" si="3"/>
        <v>Märgi x-ga enesehinnang</v>
      </c>
    </row>
    <row r="130" spans="1:17" s="3" customFormat="1" ht="60" x14ac:dyDescent="0.25">
      <c r="A130" s="32">
        <f t="shared" si="4"/>
        <v>116</v>
      </c>
      <c r="B130" s="25"/>
      <c r="C130" s="15" t="s">
        <v>208</v>
      </c>
      <c r="D130" s="16">
        <v>2</v>
      </c>
      <c r="E130" s="5" t="s">
        <v>89</v>
      </c>
      <c r="F130" s="208"/>
      <c r="G130" s="209"/>
      <c r="H130" s="209"/>
      <c r="I130" s="209"/>
      <c r="J130" s="210"/>
      <c r="K130" s="211"/>
      <c r="L130" s="209"/>
      <c r="M130" s="209"/>
      <c r="N130" s="209"/>
      <c r="O130" s="212"/>
      <c r="P130" s="161"/>
      <c r="Q130" s="55" t="str">
        <f t="shared" si="3"/>
        <v>Märgi x-ga enesehinnang</v>
      </c>
    </row>
    <row r="131" spans="1:17" s="3" customFormat="1" ht="75" x14ac:dyDescent="0.25">
      <c r="A131" s="32">
        <f t="shared" si="4"/>
        <v>117</v>
      </c>
      <c r="B131" s="24"/>
      <c r="C131" s="15" t="s">
        <v>209</v>
      </c>
      <c r="D131" s="16">
        <v>2</v>
      </c>
      <c r="E131" s="5" t="s">
        <v>90</v>
      </c>
      <c r="F131" s="208"/>
      <c r="G131" s="209"/>
      <c r="H131" s="209"/>
      <c r="I131" s="209"/>
      <c r="J131" s="210"/>
      <c r="K131" s="211"/>
      <c r="L131" s="209"/>
      <c r="M131" s="209"/>
      <c r="N131" s="209"/>
      <c r="O131" s="212"/>
      <c r="P131" s="161"/>
      <c r="Q131" s="55" t="str">
        <f t="shared" si="3"/>
        <v>Märgi x-ga enesehinnang</v>
      </c>
    </row>
    <row r="132" spans="1:17" s="3" customFormat="1" ht="97.5" customHeight="1" x14ac:dyDescent="0.25">
      <c r="A132" s="32">
        <f t="shared" si="4"/>
        <v>118</v>
      </c>
      <c r="B132" s="243" t="s">
        <v>91</v>
      </c>
      <c r="C132" s="15" t="s">
        <v>210</v>
      </c>
      <c r="D132" s="16">
        <v>1</v>
      </c>
      <c r="E132" s="5" t="s">
        <v>92</v>
      </c>
      <c r="F132" s="208"/>
      <c r="G132" s="209"/>
      <c r="H132" s="209"/>
      <c r="I132" s="209"/>
      <c r="J132" s="210"/>
      <c r="K132" s="211"/>
      <c r="L132" s="209"/>
      <c r="M132" s="209"/>
      <c r="N132" s="209"/>
      <c r="O132" s="212"/>
      <c r="P132" s="161"/>
      <c r="Q132" s="55" t="str">
        <f t="shared" si="3"/>
        <v>Märgi x-ga enesehinnang</v>
      </c>
    </row>
    <row r="133" spans="1:17" s="3" customFormat="1" ht="45" x14ac:dyDescent="0.25">
      <c r="A133" s="32">
        <f t="shared" si="4"/>
        <v>119</v>
      </c>
      <c r="B133" s="243"/>
      <c r="C133" s="15" t="s">
        <v>210</v>
      </c>
      <c r="D133" s="16">
        <v>1</v>
      </c>
      <c r="E133" s="5" t="s">
        <v>93</v>
      </c>
      <c r="F133" s="208"/>
      <c r="G133" s="209"/>
      <c r="H133" s="209"/>
      <c r="I133" s="209"/>
      <c r="J133" s="210"/>
      <c r="K133" s="211"/>
      <c r="L133" s="209"/>
      <c r="M133" s="209"/>
      <c r="N133" s="209"/>
      <c r="O133" s="212"/>
      <c r="P133" s="161"/>
      <c r="Q133" s="55" t="str">
        <f t="shared" si="3"/>
        <v>Märgi x-ga enesehinnang</v>
      </c>
    </row>
    <row r="134" spans="1:17" s="3" customFormat="1" ht="45" x14ac:dyDescent="0.25">
      <c r="A134" s="32">
        <f t="shared" si="4"/>
        <v>120</v>
      </c>
      <c r="B134" s="243"/>
      <c r="C134" s="15" t="s">
        <v>210</v>
      </c>
      <c r="D134" s="16">
        <v>1</v>
      </c>
      <c r="E134" s="5" t="s">
        <v>94</v>
      </c>
      <c r="F134" s="208"/>
      <c r="G134" s="209"/>
      <c r="H134" s="209"/>
      <c r="I134" s="209"/>
      <c r="J134" s="210"/>
      <c r="K134" s="211"/>
      <c r="L134" s="209"/>
      <c r="M134" s="209"/>
      <c r="N134" s="209"/>
      <c r="O134" s="212"/>
      <c r="P134" s="161"/>
      <c r="Q134" s="55" t="str">
        <f t="shared" si="3"/>
        <v>Märgi x-ga enesehinnang</v>
      </c>
    </row>
    <row r="135" spans="1:17" s="3" customFormat="1" ht="90" x14ac:dyDescent="0.25">
      <c r="A135" s="32">
        <f t="shared" si="4"/>
        <v>121</v>
      </c>
      <c r="B135" s="25"/>
      <c r="C135" s="15" t="s">
        <v>210</v>
      </c>
      <c r="D135" s="16">
        <v>1</v>
      </c>
      <c r="E135" s="5" t="s">
        <v>95</v>
      </c>
      <c r="F135" s="208"/>
      <c r="G135" s="209"/>
      <c r="H135" s="209"/>
      <c r="I135" s="209"/>
      <c r="J135" s="210"/>
      <c r="K135" s="211"/>
      <c r="L135" s="209"/>
      <c r="M135" s="209"/>
      <c r="N135" s="209"/>
      <c r="O135" s="212"/>
      <c r="P135" s="161"/>
      <c r="Q135" s="55" t="str">
        <f t="shared" si="3"/>
        <v>Märgi x-ga enesehinnang</v>
      </c>
    </row>
    <row r="136" spans="1:17" s="3" customFormat="1" ht="105" x14ac:dyDescent="0.25">
      <c r="A136" s="32">
        <f t="shared" si="4"/>
        <v>122</v>
      </c>
      <c r="B136" s="243" t="s">
        <v>96</v>
      </c>
      <c r="C136" s="15" t="s">
        <v>211</v>
      </c>
      <c r="D136" s="16">
        <v>2</v>
      </c>
      <c r="E136" s="5" t="s">
        <v>97</v>
      </c>
      <c r="F136" s="208"/>
      <c r="G136" s="209"/>
      <c r="H136" s="209"/>
      <c r="I136" s="209"/>
      <c r="J136" s="210"/>
      <c r="K136" s="211"/>
      <c r="L136" s="209"/>
      <c r="M136" s="209"/>
      <c r="N136" s="209"/>
      <c r="O136" s="212"/>
      <c r="P136" s="161"/>
      <c r="Q136" s="55" t="str">
        <f t="shared" si="3"/>
        <v>Märgi x-ga enesehinnang</v>
      </c>
    </row>
    <row r="137" spans="1:17" s="3" customFormat="1" ht="30" x14ac:dyDescent="0.25">
      <c r="A137" s="32">
        <f t="shared" si="4"/>
        <v>123</v>
      </c>
      <c r="B137" s="243"/>
      <c r="C137" s="15" t="s">
        <v>212</v>
      </c>
      <c r="D137" s="16">
        <v>1</v>
      </c>
      <c r="E137" s="5" t="s">
        <v>98</v>
      </c>
      <c r="F137" s="208"/>
      <c r="G137" s="209"/>
      <c r="H137" s="209"/>
      <c r="I137" s="209"/>
      <c r="J137" s="210"/>
      <c r="K137" s="211"/>
      <c r="L137" s="209"/>
      <c r="M137" s="209"/>
      <c r="N137" s="209"/>
      <c r="O137" s="212"/>
      <c r="P137" s="161"/>
      <c r="Q137" s="55" t="str">
        <f t="shared" si="3"/>
        <v>Märgi x-ga enesehinnang</v>
      </c>
    </row>
    <row r="138" spans="1:17" s="3" customFormat="1" ht="30" x14ac:dyDescent="0.25">
      <c r="A138" s="32">
        <f t="shared" si="4"/>
        <v>124</v>
      </c>
      <c r="B138" s="26"/>
      <c r="C138" s="15" t="s">
        <v>212</v>
      </c>
      <c r="D138" s="16">
        <v>1</v>
      </c>
      <c r="E138" s="5" t="s">
        <v>99</v>
      </c>
      <c r="F138" s="208"/>
      <c r="G138" s="209"/>
      <c r="H138" s="209"/>
      <c r="I138" s="209"/>
      <c r="J138" s="210"/>
      <c r="K138" s="211"/>
      <c r="L138" s="209"/>
      <c r="M138" s="209"/>
      <c r="N138" s="209"/>
      <c r="O138" s="212"/>
      <c r="P138" s="161"/>
      <c r="Q138" s="55" t="str">
        <f t="shared" si="3"/>
        <v>Märgi x-ga enesehinnang</v>
      </c>
    </row>
    <row r="139" spans="1:17" s="3" customFormat="1" ht="30" x14ac:dyDescent="0.25">
      <c r="A139" s="32">
        <f t="shared" si="4"/>
        <v>125</v>
      </c>
      <c r="B139" s="24"/>
      <c r="C139" s="15" t="s">
        <v>212</v>
      </c>
      <c r="D139" s="16">
        <v>1</v>
      </c>
      <c r="E139" s="5" t="s">
        <v>100</v>
      </c>
      <c r="F139" s="208"/>
      <c r="G139" s="209"/>
      <c r="H139" s="209"/>
      <c r="I139" s="209"/>
      <c r="J139" s="210"/>
      <c r="K139" s="211"/>
      <c r="L139" s="209"/>
      <c r="M139" s="209"/>
      <c r="N139" s="209"/>
      <c r="O139" s="212"/>
      <c r="P139" s="161"/>
      <c r="Q139" s="55" t="str">
        <f t="shared" si="3"/>
        <v>Märgi x-ga enesehinnang</v>
      </c>
    </row>
    <row r="140" spans="1:17" s="3" customFormat="1" ht="90.75" customHeight="1" x14ac:dyDescent="0.25">
      <c r="A140" s="32">
        <f t="shared" si="4"/>
        <v>126</v>
      </c>
      <c r="B140" s="243" t="s">
        <v>101</v>
      </c>
      <c r="C140" s="15" t="s">
        <v>213</v>
      </c>
      <c r="D140" s="16">
        <v>2</v>
      </c>
      <c r="E140" s="9" t="s">
        <v>102</v>
      </c>
      <c r="F140" s="208"/>
      <c r="G140" s="209"/>
      <c r="H140" s="209"/>
      <c r="I140" s="209"/>
      <c r="J140" s="210"/>
      <c r="K140" s="211"/>
      <c r="L140" s="209"/>
      <c r="M140" s="209"/>
      <c r="N140" s="209"/>
      <c r="O140" s="212"/>
      <c r="P140" s="161"/>
      <c r="Q140" s="55" t="str">
        <f t="shared" si="3"/>
        <v>Märgi x-ga enesehinnang</v>
      </c>
    </row>
    <row r="141" spans="1:17" s="33" customFormat="1" ht="250.5" customHeight="1" x14ac:dyDescent="0.25">
      <c r="A141" s="32">
        <f t="shared" si="4"/>
        <v>127</v>
      </c>
      <c r="B141" s="243"/>
      <c r="C141" s="15" t="s">
        <v>305</v>
      </c>
      <c r="D141" s="32">
        <v>3</v>
      </c>
      <c r="E141" s="9" t="s">
        <v>306</v>
      </c>
      <c r="F141" s="208"/>
      <c r="G141" s="209"/>
      <c r="H141" s="209"/>
      <c r="I141" s="209"/>
      <c r="J141" s="210"/>
      <c r="K141" s="211"/>
      <c r="L141" s="209"/>
      <c r="M141" s="209"/>
      <c r="N141" s="209"/>
      <c r="O141" s="212"/>
      <c r="P141" s="161"/>
      <c r="Q141" s="55" t="str">
        <f t="shared" si="3"/>
        <v>Märgi x-ga enesehinnang</v>
      </c>
    </row>
    <row r="142" spans="1:17" s="3" customFormat="1" ht="90" x14ac:dyDescent="0.25">
      <c r="A142" s="32">
        <f t="shared" si="4"/>
        <v>128</v>
      </c>
      <c r="B142" s="243"/>
      <c r="C142" s="15" t="s">
        <v>214</v>
      </c>
      <c r="D142" s="16">
        <v>2</v>
      </c>
      <c r="E142" s="5" t="s">
        <v>103</v>
      </c>
      <c r="F142" s="208"/>
      <c r="G142" s="209"/>
      <c r="H142" s="209"/>
      <c r="I142" s="209"/>
      <c r="J142" s="210"/>
      <c r="K142" s="211"/>
      <c r="L142" s="209"/>
      <c r="M142" s="209"/>
      <c r="N142" s="209"/>
      <c r="O142" s="212"/>
      <c r="P142" s="161"/>
      <c r="Q142" s="55" t="str">
        <f t="shared" si="3"/>
        <v>Märgi x-ga enesehinnang</v>
      </c>
    </row>
    <row r="143" spans="1:17" s="3" customFormat="1" ht="75" x14ac:dyDescent="0.25">
      <c r="A143" s="32">
        <f t="shared" si="4"/>
        <v>129</v>
      </c>
      <c r="B143" s="24"/>
      <c r="C143" s="15" t="s">
        <v>215</v>
      </c>
      <c r="D143" s="16">
        <v>2</v>
      </c>
      <c r="E143" s="5" t="s">
        <v>104</v>
      </c>
      <c r="F143" s="208"/>
      <c r="G143" s="209"/>
      <c r="H143" s="209"/>
      <c r="I143" s="209"/>
      <c r="J143" s="210"/>
      <c r="K143" s="211"/>
      <c r="L143" s="209"/>
      <c r="M143" s="209"/>
      <c r="N143" s="209"/>
      <c r="O143" s="212"/>
      <c r="P143" s="161"/>
      <c r="Q143" s="55" t="str">
        <f t="shared" si="3"/>
        <v>Märgi x-ga enesehinnang</v>
      </c>
    </row>
    <row r="144" spans="1:17" s="33" customFormat="1" ht="105" x14ac:dyDescent="0.25">
      <c r="A144" s="32">
        <f t="shared" si="4"/>
        <v>130</v>
      </c>
      <c r="B144" s="24"/>
      <c r="C144" s="15" t="s">
        <v>307</v>
      </c>
      <c r="D144" s="32">
        <v>3</v>
      </c>
      <c r="E144" s="31" t="s">
        <v>308</v>
      </c>
      <c r="F144" s="208"/>
      <c r="G144" s="209"/>
      <c r="H144" s="209"/>
      <c r="I144" s="209"/>
      <c r="J144" s="210"/>
      <c r="K144" s="211"/>
      <c r="L144" s="209"/>
      <c r="M144" s="209"/>
      <c r="N144" s="209"/>
      <c r="O144" s="212"/>
      <c r="P144" s="161"/>
      <c r="Q144" s="55" t="str">
        <f t="shared" si="3"/>
        <v>Märgi x-ga enesehinnang</v>
      </c>
    </row>
    <row r="145" spans="1:17" s="3" customFormat="1" x14ac:dyDescent="0.25">
      <c r="A145" s="117"/>
      <c r="B145" s="123"/>
      <c r="C145" s="113" t="s">
        <v>105</v>
      </c>
      <c r="D145" s="117"/>
      <c r="E145" s="120"/>
      <c r="F145" s="213"/>
      <c r="G145" s="214"/>
      <c r="H145" s="214"/>
      <c r="I145" s="214"/>
      <c r="J145" s="215"/>
      <c r="K145" s="214"/>
      <c r="L145" s="214"/>
      <c r="M145" s="214"/>
      <c r="N145" s="214"/>
      <c r="O145" s="216"/>
      <c r="P145" s="127"/>
      <c r="Q145" s="116"/>
    </row>
    <row r="146" spans="1:17" s="3" customFormat="1" ht="105" x14ac:dyDescent="0.25">
      <c r="A146" s="32">
        <f>A144+1</f>
        <v>131</v>
      </c>
      <c r="B146" s="243" t="s">
        <v>106</v>
      </c>
      <c r="C146" s="15" t="s">
        <v>216</v>
      </c>
      <c r="D146" s="16">
        <v>2</v>
      </c>
      <c r="E146" s="5" t="s">
        <v>107</v>
      </c>
      <c r="F146" s="208"/>
      <c r="G146" s="209"/>
      <c r="H146" s="209"/>
      <c r="I146" s="209"/>
      <c r="J146" s="210"/>
      <c r="K146" s="211"/>
      <c r="L146" s="209"/>
      <c r="M146" s="209"/>
      <c r="N146" s="209"/>
      <c r="O146" s="212"/>
      <c r="P146" s="161"/>
      <c r="Q146" s="55" t="str">
        <f t="shared" si="3"/>
        <v>Märgi x-ga enesehinnang</v>
      </c>
    </row>
    <row r="147" spans="1:17" s="3" customFormat="1" ht="90" x14ac:dyDescent="0.25">
      <c r="A147" s="32">
        <f t="shared" ref="A147:A172" si="5">A146+1</f>
        <v>132</v>
      </c>
      <c r="B147" s="243"/>
      <c r="C147" s="15" t="s">
        <v>216</v>
      </c>
      <c r="D147" s="16">
        <v>2</v>
      </c>
      <c r="E147" s="5" t="s">
        <v>108</v>
      </c>
      <c r="F147" s="208"/>
      <c r="G147" s="209"/>
      <c r="H147" s="209"/>
      <c r="I147" s="209"/>
      <c r="J147" s="210"/>
      <c r="K147" s="211"/>
      <c r="L147" s="209"/>
      <c r="M147" s="209"/>
      <c r="N147" s="209"/>
      <c r="O147" s="212"/>
      <c r="P147" s="161"/>
      <c r="Q147" s="55" t="str">
        <f t="shared" si="3"/>
        <v>Märgi x-ga enesehinnang</v>
      </c>
    </row>
    <row r="148" spans="1:17" s="3" customFormat="1" ht="90" x14ac:dyDescent="0.25">
      <c r="A148" s="32">
        <f t="shared" si="5"/>
        <v>133</v>
      </c>
      <c r="B148" s="24"/>
      <c r="C148" s="15" t="s">
        <v>216</v>
      </c>
      <c r="D148" s="16">
        <v>1</v>
      </c>
      <c r="E148" s="5" t="s">
        <v>109</v>
      </c>
      <c r="F148" s="208"/>
      <c r="G148" s="209"/>
      <c r="H148" s="209"/>
      <c r="I148" s="209"/>
      <c r="J148" s="210"/>
      <c r="K148" s="211"/>
      <c r="L148" s="209"/>
      <c r="M148" s="209"/>
      <c r="N148" s="209"/>
      <c r="O148" s="212"/>
      <c r="P148" s="161"/>
      <c r="Q148" s="55" t="str">
        <f t="shared" si="3"/>
        <v>Märgi x-ga enesehinnang</v>
      </c>
    </row>
    <row r="149" spans="1:17" s="3" customFormat="1" ht="60" x14ac:dyDescent="0.25">
      <c r="A149" s="32">
        <f t="shared" si="5"/>
        <v>134</v>
      </c>
      <c r="B149" s="24"/>
      <c r="C149" s="15" t="s">
        <v>216</v>
      </c>
      <c r="D149" s="16">
        <v>1</v>
      </c>
      <c r="E149" s="5" t="s">
        <v>110</v>
      </c>
      <c r="F149" s="208"/>
      <c r="G149" s="209"/>
      <c r="H149" s="209"/>
      <c r="I149" s="209"/>
      <c r="J149" s="210"/>
      <c r="K149" s="211"/>
      <c r="L149" s="209"/>
      <c r="M149" s="209"/>
      <c r="N149" s="209"/>
      <c r="O149" s="212"/>
      <c r="P149" s="161"/>
      <c r="Q149" s="55" t="str">
        <f t="shared" si="3"/>
        <v>Märgi x-ga enesehinnang</v>
      </c>
    </row>
    <row r="150" spans="1:17" s="33" customFormat="1" ht="210" x14ac:dyDescent="0.25">
      <c r="A150" s="32">
        <f t="shared" si="5"/>
        <v>135</v>
      </c>
      <c r="B150" s="24"/>
      <c r="C150" s="15" t="s">
        <v>309</v>
      </c>
      <c r="D150" s="32">
        <v>3</v>
      </c>
      <c r="E150" s="31" t="s">
        <v>310</v>
      </c>
      <c r="F150" s="208"/>
      <c r="G150" s="209"/>
      <c r="H150" s="209"/>
      <c r="I150" s="209"/>
      <c r="J150" s="210"/>
      <c r="K150" s="211"/>
      <c r="L150" s="209"/>
      <c r="M150" s="209"/>
      <c r="N150" s="209"/>
      <c r="O150" s="212"/>
      <c r="P150" s="161"/>
      <c r="Q150" s="55" t="str">
        <f t="shared" si="3"/>
        <v>Märgi x-ga enesehinnang</v>
      </c>
    </row>
    <row r="151" spans="1:17" s="3" customFormat="1" ht="119.25" customHeight="1" x14ac:dyDescent="0.25">
      <c r="A151" s="32">
        <f t="shared" si="5"/>
        <v>136</v>
      </c>
      <c r="B151" s="243" t="s">
        <v>111</v>
      </c>
      <c r="C151" s="15" t="s">
        <v>217</v>
      </c>
      <c r="D151" s="16">
        <v>2</v>
      </c>
      <c r="E151" s="5" t="s">
        <v>112</v>
      </c>
      <c r="F151" s="208"/>
      <c r="G151" s="209"/>
      <c r="H151" s="209"/>
      <c r="I151" s="209"/>
      <c r="J151" s="210"/>
      <c r="K151" s="211"/>
      <c r="L151" s="209"/>
      <c r="M151" s="209"/>
      <c r="N151" s="209"/>
      <c r="O151" s="212"/>
      <c r="P151" s="161"/>
      <c r="Q151" s="55" t="str">
        <f t="shared" si="3"/>
        <v>Märgi x-ga enesehinnang</v>
      </c>
    </row>
    <row r="152" spans="1:17" s="3" customFormat="1" ht="150" x14ac:dyDescent="0.25">
      <c r="A152" s="32">
        <f t="shared" si="5"/>
        <v>137</v>
      </c>
      <c r="B152" s="243"/>
      <c r="C152" s="15" t="s">
        <v>217</v>
      </c>
      <c r="D152" s="16">
        <v>2</v>
      </c>
      <c r="E152" s="5" t="s">
        <v>113</v>
      </c>
      <c r="F152" s="208"/>
      <c r="G152" s="209"/>
      <c r="H152" s="209"/>
      <c r="I152" s="209"/>
      <c r="J152" s="210"/>
      <c r="K152" s="211"/>
      <c r="L152" s="209"/>
      <c r="M152" s="209"/>
      <c r="N152" s="209"/>
      <c r="O152" s="212"/>
      <c r="P152" s="161"/>
      <c r="Q152" s="55" t="str">
        <f t="shared" si="3"/>
        <v>Märgi x-ga enesehinnang</v>
      </c>
    </row>
    <row r="153" spans="1:17" s="3" customFormat="1" ht="45" x14ac:dyDescent="0.25">
      <c r="A153" s="32">
        <f t="shared" si="5"/>
        <v>138</v>
      </c>
      <c r="B153" s="24"/>
      <c r="C153" s="15" t="s">
        <v>217</v>
      </c>
      <c r="D153" s="16">
        <v>2</v>
      </c>
      <c r="E153" s="5" t="s">
        <v>114</v>
      </c>
      <c r="F153" s="208"/>
      <c r="G153" s="209"/>
      <c r="H153" s="209"/>
      <c r="I153" s="209"/>
      <c r="J153" s="210"/>
      <c r="K153" s="211"/>
      <c r="L153" s="209"/>
      <c r="M153" s="209"/>
      <c r="N153" s="209"/>
      <c r="O153" s="212"/>
      <c r="P153" s="161"/>
      <c r="Q153" s="55" t="str">
        <f t="shared" si="3"/>
        <v>Märgi x-ga enesehinnang</v>
      </c>
    </row>
    <row r="154" spans="1:17" s="3" customFormat="1" ht="105" x14ac:dyDescent="0.25">
      <c r="A154" s="32">
        <f t="shared" si="5"/>
        <v>139</v>
      </c>
      <c r="B154" s="24"/>
      <c r="C154" s="15" t="s">
        <v>218</v>
      </c>
      <c r="D154" s="16">
        <v>2</v>
      </c>
      <c r="E154" s="5" t="s">
        <v>115</v>
      </c>
      <c r="F154" s="208"/>
      <c r="G154" s="209"/>
      <c r="H154" s="209"/>
      <c r="I154" s="209"/>
      <c r="J154" s="210"/>
      <c r="K154" s="211"/>
      <c r="L154" s="209"/>
      <c r="M154" s="209"/>
      <c r="N154" s="209"/>
      <c r="O154" s="212"/>
      <c r="P154" s="161"/>
      <c r="Q154" s="55" t="str">
        <f t="shared" si="3"/>
        <v>Märgi x-ga enesehinnang</v>
      </c>
    </row>
    <row r="155" spans="1:17" s="3" customFormat="1" ht="45" x14ac:dyDescent="0.25">
      <c r="A155" s="32">
        <f t="shared" si="5"/>
        <v>140</v>
      </c>
      <c r="B155" s="24"/>
      <c r="C155" s="15" t="s">
        <v>219</v>
      </c>
      <c r="D155" s="16">
        <v>2</v>
      </c>
      <c r="E155" s="5" t="s">
        <v>116</v>
      </c>
      <c r="F155" s="208"/>
      <c r="G155" s="209"/>
      <c r="H155" s="209"/>
      <c r="I155" s="209"/>
      <c r="J155" s="210"/>
      <c r="K155" s="211"/>
      <c r="L155" s="209"/>
      <c r="M155" s="209"/>
      <c r="N155" s="209"/>
      <c r="O155" s="212"/>
      <c r="P155" s="161"/>
      <c r="Q155" s="55" t="str">
        <f t="shared" si="3"/>
        <v>Märgi x-ga enesehinnang</v>
      </c>
    </row>
    <row r="156" spans="1:17" s="3" customFormat="1" ht="45" x14ac:dyDescent="0.25">
      <c r="A156" s="32">
        <f t="shared" si="5"/>
        <v>141</v>
      </c>
      <c r="B156" s="24"/>
      <c r="C156" s="15" t="s">
        <v>219</v>
      </c>
      <c r="D156" s="16">
        <v>2</v>
      </c>
      <c r="E156" s="5" t="s">
        <v>117</v>
      </c>
      <c r="F156" s="208"/>
      <c r="G156" s="209"/>
      <c r="H156" s="209"/>
      <c r="I156" s="209"/>
      <c r="J156" s="210"/>
      <c r="K156" s="211"/>
      <c r="L156" s="209"/>
      <c r="M156" s="209"/>
      <c r="N156" s="209"/>
      <c r="O156" s="212"/>
      <c r="P156" s="161"/>
      <c r="Q156" s="55" t="str">
        <f t="shared" si="3"/>
        <v>Märgi x-ga enesehinnang</v>
      </c>
    </row>
    <row r="157" spans="1:17" s="3" customFormat="1" ht="60" x14ac:dyDescent="0.25">
      <c r="A157" s="32">
        <f t="shared" si="5"/>
        <v>142</v>
      </c>
      <c r="B157" s="24"/>
      <c r="C157" s="15" t="s">
        <v>219</v>
      </c>
      <c r="D157" s="16">
        <v>2</v>
      </c>
      <c r="E157" s="5" t="s">
        <v>118</v>
      </c>
      <c r="F157" s="208"/>
      <c r="G157" s="209"/>
      <c r="H157" s="209"/>
      <c r="I157" s="209"/>
      <c r="J157" s="210"/>
      <c r="K157" s="211"/>
      <c r="L157" s="209"/>
      <c r="M157" s="209"/>
      <c r="N157" s="209"/>
      <c r="O157" s="212"/>
      <c r="P157" s="161"/>
      <c r="Q157" s="55" t="str">
        <f t="shared" si="3"/>
        <v>Märgi x-ga enesehinnang</v>
      </c>
    </row>
    <row r="158" spans="1:17" s="3" customFormat="1" ht="30" x14ac:dyDescent="0.25">
      <c r="A158" s="32">
        <f t="shared" si="5"/>
        <v>143</v>
      </c>
      <c r="B158" s="24"/>
      <c r="C158" s="15" t="s">
        <v>219</v>
      </c>
      <c r="D158" s="16">
        <v>2</v>
      </c>
      <c r="E158" s="5" t="s">
        <v>119</v>
      </c>
      <c r="F158" s="208"/>
      <c r="G158" s="209"/>
      <c r="H158" s="209"/>
      <c r="I158" s="209"/>
      <c r="J158" s="210"/>
      <c r="K158" s="211"/>
      <c r="L158" s="209"/>
      <c r="M158" s="209"/>
      <c r="N158" s="209"/>
      <c r="O158" s="212"/>
      <c r="P158" s="161"/>
      <c r="Q158" s="55" t="str">
        <f t="shared" si="3"/>
        <v>Märgi x-ga enesehinnang</v>
      </c>
    </row>
    <row r="159" spans="1:17" s="3" customFormat="1" ht="60" x14ac:dyDescent="0.25">
      <c r="A159" s="32">
        <f t="shared" si="5"/>
        <v>144</v>
      </c>
      <c r="B159" s="24"/>
      <c r="C159" s="15" t="s">
        <v>219</v>
      </c>
      <c r="D159" s="16">
        <v>2</v>
      </c>
      <c r="E159" s="5" t="s">
        <v>120</v>
      </c>
      <c r="F159" s="208"/>
      <c r="G159" s="209"/>
      <c r="H159" s="209"/>
      <c r="I159" s="209"/>
      <c r="J159" s="210"/>
      <c r="K159" s="211"/>
      <c r="L159" s="209"/>
      <c r="M159" s="209"/>
      <c r="N159" s="209"/>
      <c r="O159" s="212"/>
      <c r="P159" s="161"/>
      <c r="Q159" s="55" t="str">
        <f t="shared" ref="Q159:Q193" si="6">IF(COUNTIF(F159:I159,"X")&lt;&gt;1,"Märgi x-ga enesehinnang",IF(COUNTIF(K159:N159,"X")&lt;&gt;1,"Märgi x-ga töörühma hinnang",""))</f>
        <v>Märgi x-ga enesehinnang</v>
      </c>
    </row>
    <row r="160" spans="1:17" s="3" customFormat="1" ht="210" x14ac:dyDescent="0.25">
      <c r="A160" s="32">
        <f t="shared" si="5"/>
        <v>145</v>
      </c>
      <c r="B160" s="24"/>
      <c r="C160" s="15" t="s">
        <v>220</v>
      </c>
      <c r="D160" s="16">
        <v>2</v>
      </c>
      <c r="E160" s="5" t="s">
        <v>121</v>
      </c>
      <c r="F160" s="208"/>
      <c r="G160" s="209"/>
      <c r="H160" s="209"/>
      <c r="I160" s="209"/>
      <c r="J160" s="210"/>
      <c r="K160" s="211"/>
      <c r="L160" s="209"/>
      <c r="M160" s="209"/>
      <c r="N160" s="209"/>
      <c r="O160" s="212"/>
      <c r="P160" s="161"/>
      <c r="Q160" s="55" t="str">
        <f t="shared" si="6"/>
        <v>Märgi x-ga enesehinnang</v>
      </c>
    </row>
    <row r="161" spans="1:17" s="3" customFormat="1" ht="210" x14ac:dyDescent="0.25">
      <c r="A161" s="32">
        <f t="shared" si="5"/>
        <v>146</v>
      </c>
      <c r="B161" s="24"/>
      <c r="C161" s="15" t="s">
        <v>221</v>
      </c>
      <c r="D161" s="16">
        <v>2</v>
      </c>
      <c r="E161" s="5" t="s">
        <v>122</v>
      </c>
      <c r="F161" s="208"/>
      <c r="G161" s="209"/>
      <c r="H161" s="209"/>
      <c r="I161" s="209"/>
      <c r="J161" s="210"/>
      <c r="K161" s="211"/>
      <c r="L161" s="209"/>
      <c r="M161" s="209"/>
      <c r="N161" s="209"/>
      <c r="O161" s="212"/>
      <c r="P161" s="161"/>
      <c r="Q161" s="55" t="str">
        <f t="shared" si="6"/>
        <v>Märgi x-ga enesehinnang</v>
      </c>
    </row>
    <row r="162" spans="1:17" s="3" customFormat="1" ht="30" x14ac:dyDescent="0.25">
      <c r="A162" s="32">
        <f t="shared" si="5"/>
        <v>147</v>
      </c>
      <c r="B162" s="24"/>
      <c r="C162" s="15" t="s">
        <v>221</v>
      </c>
      <c r="D162" s="16">
        <v>1</v>
      </c>
      <c r="E162" s="5" t="s">
        <v>123</v>
      </c>
      <c r="F162" s="208"/>
      <c r="G162" s="209"/>
      <c r="H162" s="209"/>
      <c r="I162" s="209"/>
      <c r="J162" s="210"/>
      <c r="K162" s="211"/>
      <c r="L162" s="209"/>
      <c r="M162" s="209"/>
      <c r="N162" s="209"/>
      <c r="O162" s="212"/>
      <c r="P162" s="161"/>
      <c r="Q162" s="55" t="str">
        <f t="shared" si="6"/>
        <v>Märgi x-ga enesehinnang</v>
      </c>
    </row>
    <row r="163" spans="1:17" s="3" customFormat="1" ht="30" x14ac:dyDescent="0.25">
      <c r="A163" s="32">
        <f t="shared" si="5"/>
        <v>148</v>
      </c>
      <c r="B163" s="24"/>
      <c r="C163" s="15" t="s">
        <v>221</v>
      </c>
      <c r="D163" s="16">
        <v>1</v>
      </c>
      <c r="E163" s="5" t="s">
        <v>124</v>
      </c>
      <c r="F163" s="208"/>
      <c r="G163" s="209"/>
      <c r="H163" s="209"/>
      <c r="I163" s="209"/>
      <c r="J163" s="210"/>
      <c r="K163" s="211"/>
      <c r="L163" s="209"/>
      <c r="M163" s="209"/>
      <c r="N163" s="209"/>
      <c r="O163" s="212"/>
      <c r="P163" s="161"/>
      <c r="Q163" s="55" t="str">
        <f t="shared" si="6"/>
        <v>Märgi x-ga enesehinnang</v>
      </c>
    </row>
    <row r="164" spans="1:17" s="3" customFormat="1" ht="75" x14ac:dyDescent="0.25">
      <c r="A164" s="32">
        <f t="shared" si="5"/>
        <v>149</v>
      </c>
      <c r="B164" s="24"/>
      <c r="C164" s="15" t="s">
        <v>221</v>
      </c>
      <c r="D164" s="16">
        <v>2</v>
      </c>
      <c r="E164" s="5" t="s">
        <v>125</v>
      </c>
      <c r="F164" s="208"/>
      <c r="G164" s="209"/>
      <c r="H164" s="209"/>
      <c r="I164" s="209"/>
      <c r="J164" s="210"/>
      <c r="K164" s="211"/>
      <c r="L164" s="209"/>
      <c r="M164" s="209"/>
      <c r="N164" s="209"/>
      <c r="O164" s="212"/>
      <c r="P164" s="161"/>
      <c r="Q164" s="55" t="str">
        <f t="shared" si="6"/>
        <v>Märgi x-ga enesehinnang</v>
      </c>
    </row>
    <row r="165" spans="1:17" s="3" customFormat="1" ht="180" x14ac:dyDescent="0.25">
      <c r="A165" s="32">
        <f t="shared" si="5"/>
        <v>150</v>
      </c>
      <c r="B165" s="24"/>
      <c r="C165" s="15" t="s">
        <v>222</v>
      </c>
      <c r="D165" s="16">
        <v>2</v>
      </c>
      <c r="E165" s="5" t="s">
        <v>126</v>
      </c>
      <c r="F165" s="208"/>
      <c r="G165" s="209"/>
      <c r="H165" s="209"/>
      <c r="I165" s="209"/>
      <c r="J165" s="210"/>
      <c r="K165" s="211"/>
      <c r="L165" s="209"/>
      <c r="M165" s="209"/>
      <c r="N165" s="209"/>
      <c r="O165" s="212"/>
      <c r="P165" s="161"/>
      <c r="Q165" s="55" t="str">
        <f t="shared" si="6"/>
        <v>Märgi x-ga enesehinnang</v>
      </c>
    </row>
    <row r="166" spans="1:17" s="3" customFormat="1" ht="75" x14ac:dyDescent="0.25">
      <c r="A166" s="32">
        <f t="shared" si="5"/>
        <v>151</v>
      </c>
      <c r="B166" s="25"/>
      <c r="C166" s="15" t="s">
        <v>222</v>
      </c>
      <c r="D166" s="16">
        <v>2</v>
      </c>
      <c r="E166" s="5" t="s">
        <v>127</v>
      </c>
      <c r="F166" s="208"/>
      <c r="G166" s="209"/>
      <c r="H166" s="209"/>
      <c r="I166" s="209"/>
      <c r="J166" s="210"/>
      <c r="K166" s="211"/>
      <c r="L166" s="209"/>
      <c r="M166" s="209"/>
      <c r="N166" s="209"/>
      <c r="O166" s="212"/>
      <c r="P166" s="161"/>
      <c r="Q166" s="55" t="str">
        <f t="shared" si="6"/>
        <v>Märgi x-ga enesehinnang</v>
      </c>
    </row>
    <row r="167" spans="1:17" s="3" customFormat="1" ht="105" x14ac:dyDescent="0.25">
      <c r="A167" s="32">
        <f t="shared" si="5"/>
        <v>152</v>
      </c>
      <c r="B167" s="25"/>
      <c r="C167" s="15" t="s">
        <v>222</v>
      </c>
      <c r="D167" s="16">
        <v>2</v>
      </c>
      <c r="E167" s="5" t="s">
        <v>128</v>
      </c>
      <c r="F167" s="208"/>
      <c r="G167" s="209"/>
      <c r="H167" s="209"/>
      <c r="I167" s="209"/>
      <c r="J167" s="210"/>
      <c r="K167" s="211"/>
      <c r="L167" s="209"/>
      <c r="M167" s="209"/>
      <c r="N167" s="209"/>
      <c r="O167" s="212"/>
      <c r="P167" s="161"/>
      <c r="Q167" s="55" t="str">
        <f t="shared" si="6"/>
        <v>Märgi x-ga enesehinnang</v>
      </c>
    </row>
    <row r="168" spans="1:17" s="3" customFormat="1" ht="90" x14ac:dyDescent="0.25">
      <c r="A168" s="32">
        <f t="shared" si="5"/>
        <v>153</v>
      </c>
      <c r="B168" s="24"/>
      <c r="C168" s="15" t="s">
        <v>222</v>
      </c>
      <c r="D168" s="16">
        <v>2</v>
      </c>
      <c r="E168" s="5" t="s">
        <v>129</v>
      </c>
      <c r="F168" s="208"/>
      <c r="G168" s="209"/>
      <c r="H168" s="209"/>
      <c r="I168" s="209"/>
      <c r="J168" s="210"/>
      <c r="K168" s="211"/>
      <c r="L168" s="209"/>
      <c r="M168" s="209"/>
      <c r="N168" s="209"/>
      <c r="O168" s="212"/>
      <c r="P168" s="161"/>
      <c r="Q168" s="55" t="str">
        <f t="shared" si="6"/>
        <v>Märgi x-ga enesehinnang</v>
      </c>
    </row>
    <row r="169" spans="1:17" s="3" customFormat="1" ht="60" x14ac:dyDescent="0.25">
      <c r="A169" s="32">
        <f t="shared" si="5"/>
        <v>154</v>
      </c>
      <c r="B169" s="243" t="s">
        <v>130</v>
      </c>
      <c r="C169" s="15" t="s">
        <v>223</v>
      </c>
      <c r="D169" s="16">
        <v>2</v>
      </c>
      <c r="E169" s="5" t="s">
        <v>131</v>
      </c>
      <c r="F169" s="208"/>
      <c r="G169" s="209"/>
      <c r="H169" s="209"/>
      <c r="I169" s="209"/>
      <c r="J169" s="210"/>
      <c r="K169" s="211"/>
      <c r="L169" s="209"/>
      <c r="M169" s="209"/>
      <c r="N169" s="209"/>
      <c r="O169" s="212"/>
      <c r="P169" s="161"/>
      <c r="Q169" s="55" t="str">
        <f t="shared" si="6"/>
        <v>Märgi x-ga enesehinnang</v>
      </c>
    </row>
    <row r="170" spans="1:17" s="3" customFormat="1" ht="75" x14ac:dyDescent="0.25">
      <c r="A170" s="32">
        <f t="shared" si="5"/>
        <v>155</v>
      </c>
      <c r="B170" s="243"/>
      <c r="C170" s="15" t="s">
        <v>223</v>
      </c>
      <c r="D170" s="16">
        <v>2</v>
      </c>
      <c r="E170" s="5" t="s">
        <v>132</v>
      </c>
      <c r="F170" s="208"/>
      <c r="G170" s="209"/>
      <c r="H170" s="209"/>
      <c r="I170" s="209"/>
      <c r="J170" s="210"/>
      <c r="K170" s="211"/>
      <c r="L170" s="209"/>
      <c r="M170" s="209"/>
      <c r="N170" s="209"/>
      <c r="O170" s="212"/>
      <c r="P170" s="161"/>
      <c r="Q170" s="55" t="str">
        <f t="shared" si="6"/>
        <v>Märgi x-ga enesehinnang</v>
      </c>
    </row>
    <row r="171" spans="1:17" s="3" customFormat="1" ht="30" x14ac:dyDescent="0.25">
      <c r="A171" s="32">
        <f t="shared" si="5"/>
        <v>156</v>
      </c>
      <c r="B171" s="24"/>
      <c r="C171" s="15" t="s">
        <v>223</v>
      </c>
      <c r="D171" s="16">
        <v>2</v>
      </c>
      <c r="E171" s="5" t="s">
        <v>133</v>
      </c>
      <c r="F171" s="208"/>
      <c r="G171" s="209"/>
      <c r="H171" s="209"/>
      <c r="I171" s="209"/>
      <c r="J171" s="210"/>
      <c r="K171" s="211"/>
      <c r="L171" s="209"/>
      <c r="M171" s="209"/>
      <c r="N171" s="209"/>
      <c r="O171" s="212"/>
      <c r="P171" s="161"/>
      <c r="Q171" s="55" t="str">
        <f t="shared" si="6"/>
        <v>Märgi x-ga enesehinnang</v>
      </c>
    </row>
    <row r="172" spans="1:17" s="3" customFormat="1" ht="90" x14ac:dyDescent="0.25">
      <c r="A172" s="32">
        <f t="shared" si="5"/>
        <v>157</v>
      </c>
      <c r="B172" s="24"/>
      <c r="C172" s="15" t="s">
        <v>223</v>
      </c>
      <c r="D172" s="16">
        <v>2</v>
      </c>
      <c r="E172" s="5" t="s">
        <v>134</v>
      </c>
      <c r="F172" s="208"/>
      <c r="G172" s="209"/>
      <c r="H172" s="209"/>
      <c r="I172" s="209"/>
      <c r="J172" s="210"/>
      <c r="K172" s="211"/>
      <c r="L172" s="209"/>
      <c r="M172" s="209"/>
      <c r="N172" s="209"/>
      <c r="O172" s="212"/>
      <c r="P172" s="161"/>
      <c r="Q172" s="55" t="str">
        <f t="shared" si="6"/>
        <v>Märgi x-ga enesehinnang</v>
      </c>
    </row>
    <row r="173" spans="1:17" s="33" customFormat="1" ht="45" x14ac:dyDescent="0.25">
      <c r="A173" s="32">
        <f t="shared" ref="A173:A174" si="7">A172+1</f>
        <v>158</v>
      </c>
      <c r="B173" s="24"/>
      <c r="C173" s="15" t="s">
        <v>311</v>
      </c>
      <c r="D173" s="32">
        <v>3</v>
      </c>
      <c r="E173" s="31" t="s">
        <v>312</v>
      </c>
      <c r="F173" s="208"/>
      <c r="G173" s="209"/>
      <c r="H173" s="209"/>
      <c r="I173" s="209"/>
      <c r="J173" s="210"/>
      <c r="K173" s="211"/>
      <c r="L173" s="209"/>
      <c r="M173" s="209"/>
      <c r="N173" s="209"/>
      <c r="O173" s="212"/>
      <c r="P173" s="161"/>
      <c r="Q173" s="55" t="str">
        <f t="shared" si="6"/>
        <v>Märgi x-ga enesehinnang</v>
      </c>
    </row>
    <row r="174" spans="1:17" s="3" customFormat="1" ht="120" x14ac:dyDescent="0.25">
      <c r="A174" s="32">
        <f t="shared" si="7"/>
        <v>159</v>
      </c>
      <c r="B174" s="24"/>
      <c r="C174" s="15" t="s">
        <v>224</v>
      </c>
      <c r="D174" s="16">
        <v>2</v>
      </c>
      <c r="E174" s="5" t="s">
        <v>179</v>
      </c>
      <c r="F174" s="208"/>
      <c r="G174" s="209"/>
      <c r="H174" s="209"/>
      <c r="I174" s="209"/>
      <c r="J174" s="210"/>
      <c r="K174" s="211"/>
      <c r="L174" s="209"/>
      <c r="M174" s="209"/>
      <c r="N174" s="209"/>
      <c r="O174" s="212"/>
      <c r="P174" s="161"/>
      <c r="Q174" s="55" t="str">
        <f t="shared" si="6"/>
        <v>Märgi x-ga enesehinnang</v>
      </c>
    </row>
    <row r="175" spans="1:17" s="3" customFormat="1" x14ac:dyDescent="0.25">
      <c r="A175" s="117"/>
      <c r="B175" s="123"/>
      <c r="C175" s="113" t="s">
        <v>135</v>
      </c>
      <c r="D175" s="117"/>
      <c r="E175" s="120"/>
      <c r="F175" s="213"/>
      <c r="G175" s="214"/>
      <c r="H175" s="214"/>
      <c r="I175" s="214"/>
      <c r="J175" s="215"/>
      <c r="K175" s="214"/>
      <c r="L175" s="214"/>
      <c r="M175" s="214"/>
      <c r="N175" s="214"/>
      <c r="O175" s="216"/>
      <c r="P175" s="127"/>
      <c r="Q175" s="116"/>
    </row>
    <row r="176" spans="1:17" s="3" customFormat="1" ht="90" x14ac:dyDescent="0.25">
      <c r="A176" s="32">
        <f>A174+1</f>
        <v>160</v>
      </c>
      <c r="B176" s="24"/>
      <c r="C176" s="15" t="s">
        <v>225</v>
      </c>
      <c r="D176" s="16">
        <v>2</v>
      </c>
      <c r="E176" s="5" t="s">
        <v>136</v>
      </c>
      <c r="F176" s="208"/>
      <c r="G176" s="209"/>
      <c r="H176" s="209"/>
      <c r="I176" s="209"/>
      <c r="J176" s="210"/>
      <c r="K176" s="211"/>
      <c r="L176" s="209"/>
      <c r="M176" s="209"/>
      <c r="N176" s="209"/>
      <c r="O176" s="212"/>
      <c r="P176" s="161"/>
      <c r="Q176" s="55" t="str">
        <f t="shared" si="6"/>
        <v>Märgi x-ga enesehinnang</v>
      </c>
    </row>
    <row r="177" spans="1:17" s="3" customFormat="1" ht="135" x14ac:dyDescent="0.25">
      <c r="A177" s="32">
        <f t="shared" ref="A177:A193" si="8">A176+1</f>
        <v>161</v>
      </c>
      <c r="B177" s="24"/>
      <c r="C177" s="15" t="s">
        <v>226</v>
      </c>
      <c r="D177" s="16">
        <v>2</v>
      </c>
      <c r="E177" s="5" t="s">
        <v>137</v>
      </c>
      <c r="F177" s="208"/>
      <c r="G177" s="209"/>
      <c r="H177" s="209"/>
      <c r="I177" s="209"/>
      <c r="J177" s="210"/>
      <c r="K177" s="211"/>
      <c r="L177" s="209"/>
      <c r="M177" s="209"/>
      <c r="N177" s="209"/>
      <c r="O177" s="212"/>
      <c r="P177" s="161"/>
      <c r="Q177" s="55" t="str">
        <f t="shared" si="6"/>
        <v>Märgi x-ga enesehinnang</v>
      </c>
    </row>
    <row r="178" spans="1:17" s="3" customFormat="1" ht="60" x14ac:dyDescent="0.25">
      <c r="A178" s="32">
        <f t="shared" si="8"/>
        <v>162</v>
      </c>
      <c r="B178" s="24"/>
      <c r="C178" s="15" t="s">
        <v>227</v>
      </c>
      <c r="D178" s="16">
        <v>2</v>
      </c>
      <c r="E178" s="5" t="s">
        <v>138</v>
      </c>
      <c r="F178" s="208"/>
      <c r="G178" s="209"/>
      <c r="H178" s="209"/>
      <c r="I178" s="209"/>
      <c r="J178" s="210"/>
      <c r="K178" s="211"/>
      <c r="L178" s="209"/>
      <c r="M178" s="209"/>
      <c r="N178" s="209"/>
      <c r="O178" s="212"/>
      <c r="P178" s="161"/>
      <c r="Q178" s="55" t="str">
        <f t="shared" si="6"/>
        <v>Märgi x-ga enesehinnang</v>
      </c>
    </row>
    <row r="179" spans="1:17" s="33" customFormat="1" ht="240" x14ac:dyDescent="0.25">
      <c r="A179" s="32">
        <f t="shared" si="8"/>
        <v>163</v>
      </c>
      <c r="B179" s="24"/>
      <c r="C179" s="15" t="s">
        <v>313</v>
      </c>
      <c r="D179" s="32">
        <v>3</v>
      </c>
      <c r="E179" s="31" t="s">
        <v>314</v>
      </c>
      <c r="F179" s="208"/>
      <c r="G179" s="209"/>
      <c r="H179" s="209"/>
      <c r="I179" s="209"/>
      <c r="J179" s="210"/>
      <c r="K179" s="211"/>
      <c r="L179" s="209"/>
      <c r="M179" s="209"/>
      <c r="N179" s="209"/>
      <c r="O179" s="212"/>
      <c r="P179" s="161"/>
      <c r="Q179" s="55" t="str">
        <f t="shared" si="6"/>
        <v>Märgi x-ga enesehinnang</v>
      </c>
    </row>
    <row r="180" spans="1:17" s="1" customFormat="1" x14ac:dyDescent="0.25">
      <c r="A180" s="117"/>
      <c r="B180" s="123"/>
      <c r="C180" s="114" t="s">
        <v>151</v>
      </c>
      <c r="D180" s="115"/>
      <c r="E180" s="125"/>
      <c r="F180" s="213"/>
      <c r="G180" s="214"/>
      <c r="H180" s="214"/>
      <c r="I180" s="214"/>
      <c r="J180" s="214"/>
      <c r="K180" s="214"/>
      <c r="L180" s="214"/>
      <c r="M180" s="214"/>
      <c r="N180" s="214"/>
      <c r="O180" s="216"/>
      <c r="P180" s="127"/>
      <c r="Q180" s="116"/>
    </row>
    <row r="181" spans="1:17" s="3" customFormat="1" ht="90" x14ac:dyDescent="0.25">
      <c r="A181" s="32">
        <f>A179+1</f>
        <v>164</v>
      </c>
      <c r="B181" s="24"/>
      <c r="C181" s="19" t="s">
        <v>325</v>
      </c>
      <c r="D181" s="18">
        <v>2</v>
      </c>
      <c r="E181" s="19" t="s">
        <v>315</v>
      </c>
      <c r="F181" s="208"/>
      <c r="G181" s="209"/>
      <c r="H181" s="209"/>
      <c r="I181" s="209"/>
      <c r="J181" s="210"/>
      <c r="K181" s="211"/>
      <c r="L181" s="209"/>
      <c r="M181" s="209"/>
      <c r="N181" s="209"/>
      <c r="O181" s="212"/>
      <c r="P181" s="161"/>
      <c r="Q181" s="55" t="str">
        <f t="shared" si="6"/>
        <v>Märgi x-ga enesehinnang</v>
      </c>
    </row>
    <row r="182" spans="1:17" s="3" customFormat="1" ht="75" x14ac:dyDescent="0.25">
      <c r="A182" s="32">
        <f t="shared" si="8"/>
        <v>165</v>
      </c>
      <c r="B182" s="24"/>
      <c r="C182" s="19" t="s">
        <v>326</v>
      </c>
      <c r="D182" s="18">
        <v>2</v>
      </c>
      <c r="E182" s="19" t="s">
        <v>316</v>
      </c>
      <c r="F182" s="208"/>
      <c r="G182" s="209"/>
      <c r="H182" s="220"/>
      <c r="I182" s="209"/>
      <c r="J182" s="210"/>
      <c r="K182" s="211"/>
      <c r="L182" s="209"/>
      <c r="M182" s="209"/>
      <c r="N182" s="220"/>
      <c r="O182" s="212"/>
      <c r="P182" s="161"/>
      <c r="Q182" s="55" t="str">
        <f t="shared" si="6"/>
        <v>Märgi x-ga enesehinnang</v>
      </c>
    </row>
    <row r="183" spans="1:17" s="33" customFormat="1" ht="409.5" x14ac:dyDescent="0.25">
      <c r="A183" s="32">
        <f t="shared" si="8"/>
        <v>166</v>
      </c>
      <c r="B183" s="24"/>
      <c r="C183" s="19" t="s">
        <v>326</v>
      </c>
      <c r="D183" s="18">
        <v>3</v>
      </c>
      <c r="E183" s="19" t="s">
        <v>317</v>
      </c>
      <c r="F183" s="208"/>
      <c r="G183" s="209"/>
      <c r="H183" s="220"/>
      <c r="I183" s="209"/>
      <c r="J183" s="210"/>
      <c r="K183" s="211"/>
      <c r="L183" s="209"/>
      <c r="M183" s="209"/>
      <c r="N183" s="220"/>
      <c r="O183" s="212"/>
      <c r="P183" s="161"/>
      <c r="Q183" s="55" t="str">
        <f t="shared" si="6"/>
        <v>Märgi x-ga enesehinnang</v>
      </c>
    </row>
    <row r="184" spans="1:17" s="3" customFormat="1" ht="132.94999999999999" customHeight="1" x14ac:dyDescent="0.25">
      <c r="A184" s="32">
        <f t="shared" si="8"/>
        <v>167</v>
      </c>
      <c r="B184" s="24"/>
      <c r="C184" s="19" t="s">
        <v>327</v>
      </c>
      <c r="D184" s="18">
        <v>1</v>
      </c>
      <c r="E184" s="19" t="s">
        <v>344</v>
      </c>
      <c r="F184" s="208"/>
      <c r="G184" s="209"/>
      <c r="H184" s="209"/>
      <c r="I184" s="209"/>
      <c r="J184" s="210"/>
      <c r="K184" s="211"/>
      <c r="L184" s="209"/>
      <c r="M184" s="209"/>
      <c r="N184" s="209"/>
      <c r="O184" s="212"/>
      <c r="P184" s="161"/>
      <c r="Q184" s="55" t="str">
        <f t="shared" si="6"/>
        <v>Märgi x-ga enesehinnang</v>
      </c>
    </row>
    <row r="185" spans="1:17" s="13" customFormat="1" ht="300" x14ac:dyDescent="0.25">
      <c r="A185" s="32">
        <f t="shared" si="8"/>
        <v>168</v>
      </c>
      <c r="B185" s="11"/>
      <c r="C185" s="19" t="s">
        <v>328</v>
      </c>
      <c r="D185" s="6">
        <v>3</v>
      </c>
      <c r="E185" s="5" t="s">
        <v>318</v>
      </c>
      <c r="F185" s="208"/>
      <c r="G185" s="209"/>
      <c r="H185" s="209"/>
      <c r="I185" s="209"/>
      <c r="J185" s="210"/>
      <c r="K185" s="211"/>
      <c r="L185" s="209"/>
      <c r="M185" s="209"/>
      <c r="N185" s="209"/>
      <c r="O185" s="212"/>
      <c r="P185" s="162"/>
      <c r="Q185" s="55" t="str">
        <f t="shared" si="6"/>
        <v>Märgi x-ga enesehinnang</v>
      </c>
    </row>
    <row r="186" spans="1:17" s="13" customFormat="1" ht="75" x14ac:dyDescent="0.25">
      <c r="A186" s="32">
        <f t="shared" si="8"/>
        <v>169</v>
      </c>
      <c r="B186" s="11"/>
      <c r="C186" s="19" t="s">
        <v>329</v>
      </c>
      <c r="D186" s="6">
        <v>3</v>
      </c>
      <c r="E186" s="28" t="s">
        <v>319</v>
      </c>
      <c r="F186" s="208"/>
      <c r="G186" s="209"/>
      <c r="H186" s="209"/>
      <c r="I186" s="209"/>
      <c r="J186" s="210"/>
      <c r="K186" s="211"/>
      <c r="L186" s="209"/>
      <c r="M186" s="209"/>
      <c r="N186" s="209"/>
      <c r="O186" s="212"/>
      <c r="P186" s="162"/>
      <c r="Q186" s="55" t="str">
        <f t="shared" si="6"/>
        <v>Märgi x-ga enesehinnang</v>
      </c>
    </row>
    <row r="187" spans="1:17" s="13" customFormat="1" ht="150" x14ac:dyDescent="0.25">
      <c r="A187" s="32">
        <f t="shared" si="8"/>
        <v>170</v>
      </c>
      <c r="B187" s="11"/>
      <c r="C187" s="19" t="s">
        <v>330</v>
      </c>
      <c r="D187" s="6">
        <v>3</v>
      </c>
      <c r="E187" s="28" t="s">
        <v>345</v>
      </c>
      <c r="F187" s="208"/>
      <c r="G187" s="209"/>
      <c r="H187" s="209"/>
      <c r="I187" s="209"/>
      <c r="J187" s="210"/>
      <c r="K187" s="211"/>
      <c r="L187" s="209"/>
      <c r="M187" s="209"/>
      <c r="N187" s="209"/>
      <c r="O187" s="212"/>
      <c r="P187" s="162"/>
      <c r="Q187" s="55" t="str">
        <f t="shared" si="6"/>
        <v>Märgi x-ga enesehinnang</v>
      </c>
    </row>
    <row r="188" spans="1:17" s="13" customFormat="1" ht="132" customHeight="1" x14ac:dyDescent="0.25">
      <c r="A188" s="32">
        <f t="shared" si="8"/>
        <v>171</v>
      </c>
      <c r="B188" s="11"/>
      <c r="C188" s="19" t="s">
        <v>339</v>
      </c>
      <c r="D188" s="6">
        <v>3</v>
      </c>
      <c r="E188" s="28" t="s">
        <v>320</v>
      </c>
      <c r="F188" s="208"/>
      <c r="G188" s="209"/>
      <c r="H188" s="209"/>
      <c r="I188" s="209"/>
      <c r="J188" s="210"/>
      <c r="K188" s="211"/>
      <c r="L188" s="209"/>
      <c r="M188" s="209"/>
      <c r="N188" s="209"/>
      <c r="O188" s="212"/>
      <c r="P188" s="162"/>
      <c r="Q188" s="55" t="str">
        <f t="shared" si="6"/>
        <v>Märgi x-ga enesehinnang</v>
      </c>
    </row>
    <row r="189" spans="1:17" s="13" customFormat="1" ht="210" x14ac:dyDescent="0.25">
      <c r="A189" s="32">
        <f t="shared" si="8"/>
        <v>172</v>
      </c>
      <c r="B189" s="11"/>
      <c r="C189" s="19" t="s">
        <v>338</v>
      </c>
      <c r="D189" s="6">
        <v>3</v>
      </c>
      <c r="E189" s="28" t="s">
        <v>346</v>
      </c>
      <c r="F189" s="208"/>
      <c r="G189" s="209"/>
      <c r="H189" s="209"/>
      <c r="I189" s="209"/>
      <c r="J189" s="210"/>
      <c r="K189" s="211"/>
      <c r="L189" s="209"/>
      <c r="M189" s="209"/>
      <c r="N189" s="209"/>
      <c r="O189" s="212"/>
      <c r="P189" s="162"/>
      <c r="Q189" s="55" t="str">
        <f t="shared" si="6"/>
        <v>Märgi x-ga enesehinnang</v>
      </c>
    </row>
    <row r="190" spans="1:17" s="13" customFormat="1" ht="180" x14ac:dyDescent="0.25">
      <c r="A190" s="32">
        <f t="shared" si="8"/>
        <v>173</v>
      </c>
      <c r="B190" s="11"/>
      <c r="C190" s="19" t="s">
        <v>340</v>
      </c>
      <c r="D190" s="6">
        <v>3</v>
      </c>
      <c r="E190" s="28" t="s">
        <v>321</v>
      </c>
      <c r="F190" s="208"/>
      <c r="G190" s="209"/>
      <c r="H190" s="209"/>
      <c r="I190" s="209"/>
      <c r="J190" s="210"/>
      <c r="K190" s="211"/>
      <c r="L190" s="209"/>
      <c r="M190" s="209"/>
      <c r="N190" s="209"/>
      <c r="O190" s="212"/>
      <c r="P190" s="162"/>
      <c r="Q190" s="55" t="str">
        <f t="shared" si="6"/>
        <v>Märgi x-ga enesehinnang</v>
      </c>
    </row>
    <row r="191" spans="1:17" s="13" customFormat="1" ht="120" x14ac:dyDescent="0.25">
      <c r="A191" s="32">
        <f t="shared" si="8"/>
        <v>174</v>
      </c>
      <c r="B191" s="11"/>
      <c r="C191" s="19" t="s">
        <v>341</v>
      </c>
      <c r="D191" s="6">
        <v>3</v>
      </c>
      <c r="E191" s="28" t="s">
        <v>322</v>
      </c>
      <c r="F191" s="208"/>
      <c r="G191" s="209"/>
      <c r="H191" s="209"/>
      <c r="I191" s="209"/>
      <c r="J191" s="210"/>
      <c r="K191" s="211"/>
      <c r="L191" s="209"/>
      <c r="M191" s="209"/>
      <c r="N191" s="209"/>
      <c r="O191" s="212"/>
      <c r="P191" s="162"/>
      <c r="Q191" s="55" t="str">
        <f t="shared" si="6"/>
        <v>Märgi x-ga enesehinnang</v>
      </c>
    </row>
    <row r="192" spans="1:17" s="13" customFormat="1" ht="225" x14ac:dyDescent="0.25">
      <c r="A192" s="32">
        <f t="shared" si="8"/>
        <v>175</v>
      </c>
      <c r="B192" s="11"/>
      <c r="C192" s="19" t="s">
        <v>342</v>
      </c>
      <c r="D192" s="6">
        <v>3</v>
      </c>
      <c r="E192" s="28" t="s">
        <v>323</v>
      </c>
      <c r="F192" s="208"/>
      <c r="G192" s="209"/>
      <c r="H192" s="209"/>
      <c r="I192" s="209"/>
      <c r="J192" s="210"/>
      <c r="K192" s="211"/>
      <c r="L192" s="209"/>
      <c r="M192" s="209"/>
      <c r="N192" s="209"/>
      <c r="O192" s="212"/>
      <c r="P192" s="162"/>
      <c r="Q192" s="55" t="str">
        <f t="shared" si="6"/>
        <v>Märgi x-ga enesehinnang</v>
      </c>
    </row>
    <row r="193" spans="1:17" ht="150" x14ac:dyDescent="0.25">
      <c r="A193" s="32">
        <f t="shared" si="8"/>
        <v>176</v>
      </c>
      <c r="C193" s="19" t="s">
        <v>331</v>
      </c>
      <c r="D193" s="6">
        <v>3</v>
      </c>
      <c r="E193" s="4" t="s">
        <v>324</v>
      </c>
      <c r="F193" s="223"/>
      <c r="G193" s="224"/>
      <c r="H193" s="224"/>
      <c r="I193" s="224"/>
      <c r="J193" s="225"/>
      <c r="K193" s="226"/>
      <c r="L193" s="224"/>
      <c r="M193" s="224"/>
      <c r="N193" s="224"/>
      <c r="O193" s="227"/>
      <c r="Q193" s="55" t="str">
        <f t="shared" si="6"/>
        <v>Märgi x-ga enesehinnang</v>
      </c>
    </row>
    <row r="194" spans="1:17" x14ac:dyDescent="0.25">
      <c r="A194" s="32"/>
    </row>
    <row r="195" spans="1:17" x14ac:dyDescent="0.25">
      <c r="A195" s="32"/>
    </row>
    <row r="196" spans="1:17" x14ac:dyDescent="0.25">
      <c r="A196" s="32"/>
    </row>
    <row r="197" spans="1:17" x14ac:dyDescent="0.25">
      <c r="A197" s="32"/>
    </row>
    <row r="198" spans="1:17" x14ac:dyDescent="0.25">
      <c r="A198" s="32"/>
    </row>
    <row r="199" spans="1:17" x14ac:dyDescent="0.25">
      <c r="A199" s="32"/>
    </row>
    <row r="200" spans="1:17" x14ac:dyDescent="0.25">
      <c r="A200" s="32"/>
    </row>
    <row r="201" spans="1:17" x14ac:dyDescent="0.25">
      <c r="A201" s="32"/>
    </row>
    <row r="202" spans="1:17" x14ac:dyDescent="0.25">
      <c r="A202" s="32"/>
    </row>
  </sheetData>
  <autoFilter ref="A5:Q193" xr:uid="{00000000-0009-0000-0000-000002000000}"/>
  <mergeCells count="13">
    <mergeCell ref="F4:I4"/>
    <mergeCell ref="K4:P4"/>
    <mergeCell ref="B136:B137"/>
    <mergeCell ref="O3:P3"/>
    <mergeCell ref="B140:B142"/>
    <mergeCell ref="B151:B152"/>
    <mergeCell ref="B169:B170"/>
    <mergeCell ref="B88:B90"/>
    <mergeCell ref="B108:B112"/>
    <mergeCell ref="B113:B115"/>
    <mergeCell ref="B127:B129"/>
    <mergeCell ref="B132:B134"/>
    <mergeCell ref="B146:B147"/>
  </mergeCells>
  <conditionalFormatting sqref="A6:A16 A18:A201">
    <cfRule type="cellIs" dxfId="23" priority="15" operator="equal">
      <formula>" "</formula>
    </cfRule>
  </conditionalFormatting>
  <conditionalFormatting sqref="C194:C65569 C24:C43 C48:C180">
    <cfRule type="expression" dxfId="22" priority="14">
      <formula>#REF!=C24</formula>
    </cfRule>
  </conditionalFormatting>
  <conditionalFormatting sqref="C5:C16 C18:C23">
    <cfRule type="expression" dxfId="21" priority="16">
      <formula>#REF!=C5</formula>
    </cfRule>
  </conditionalFormatting>
  <conditionalFormatting sqref="C47">
    <cfRule type="expression" dxfId="20" priority="19">
      <formula>#REF!=C47</formula>
    </cfRule>
  </conditionalFormatting>
  <conditionalFormatting sqref="C44">
    <cfRule type="expression" dxfId="19" priority="21">
      <formula>#REF!=C44</formula>
    </cfRule>
  </conditionalFormatting>
  <conditionalFormatting sqref="C45">
    <cfRule type="expression" dxfId="18" priority="25">
      <formula>#REF!=C45</formula>
    </cfRule>
  </conditionalFormatting>
  <conditionalFormatting sqref="C10:C11">
    <cfRule type="expression" dxfId="17" priority="31">
      <formula>#REF!=C10</formula>
    </cfRule>
  </conditionalFormatting>
  <conditionalFormatting sqref="A17">
    <cfRule type="cellIs" dxfId="16" priority="2" operator="equal">
      <formula>" "</formula>
    </cfRule>
  </conditionalFormatting>
  <conditionalFormatting sqref="C17">
    <cfRule type="expression" dxfId="15" priority="1">
      <formula>#REF!=C17</formula>
    </cfRule>
  </conditionalFormatting>
  <printOptions horizontalCentered="1"/>
  <pageMargins left="0.23622047244094491" right="0.23622047244094491" top="0.74803149606299213" bottom="0.74803149606299213" header="0.31496062992125984" footer="0.31496062992125984"/>
  <pageSetup paperSize="9" scale="45" fitToHeight="20" orientation="portrait" r:id="rId1"/>
  <headerFooter>
    <oddHeader>&amp;L&amp;F&amp;R&amp;A</oddHeader>
    <oddFooter>&amp;R&amp;P (&amp;N)</oddFooter>
  </headerFooter>
  <ignoredErrors>
    <ignoredError sqref="A43"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0"/>
  <sheetViews>
    <sheetView zoomScale="90" zoomScaleNormal="90" workbookViewId="0">
      <pane ySplit="5" topLeftCell="A6" activePane="bottomLeft" state="frozen"/>
      <selection pane="bottomLeft" activeCell="B10" sqref="B10"/>
    </sheetView>
  </sheetViews>
  <sheetFormatPr defaultColWidth="11.42578125" defaultRowHeight="15" x14ac:dyDescent="0.25"/>
  <cols>
    <col min="1" max="1" width="5.42578125" style="66" customWidth="1"/>
    <col min="2" max="2" width="53.5703125" style="9" customWidth="1"/>
    <col min="3" max="6" width="7.7109375" style="35" customWidth="1"/>
    <col min="7" max="8" width="25.7109375" style="170" customWidth="1"/>
    <col min="9" max="9" width="31.140625" style="54" customWidth="1"/>
    <col min="10" max="16384" width="11.42578125" style="35"/>
  </cols>
  <sheetData>
    <row r="1" spans="1:9" ht="19.5" x14ac:dyDescent="0.25">
      <c r="A1" s="62" t="s">
        <v>256</v>
      </c>
      <c r="B1" s="62"/>
      <c r="C1" s="62"/>
      <c r="D1" s="62"/>
      <c r="E1" s="62"/>
      <c r="F1" s="62"/>
      <c r="G1" s="168"/>
      <c r="H1" s="168"/>
    </row>
    <row r="2" spans="1:9" x14ac:dyDescent="0.25">
      <c r="A2" s="59" t="str">
        <f>"Kvaliteedikontrolli number: "&amp;Üldinfo!B4</f>
        <v xml:space="preserve">Kvaliteedikontrolli number: </v>
      </c>
      <c r="B2" s="159"/>
      <c r="G2" s="84"/>
      <c r="H2" s="169"/>
    </row>
    <row r="3" spans="1:9" x14ac:dyDescent="0.25">
      <c r="A3" s="63"/>
      <c r="B3" s="159"/>
      <c r="G3" s="84"/>
      <c r="H3" s="169"/>
    </row>
    <row r="4" spans="1:9" x14ac:dyDescent="0.25">
      <c r="C4" s="248" t="s">
        <v>149</v>
      </c>
      <c r="D4" s="249"/>
      <c r="E4" s="249"/>
      <c r="F4" s="250"/>
    </row>
    <row r="5" spans="1:9" s="37" customFormat="1" ht="75" x14ac:dyDescent="0.25">
      <c r="A5" s="93" t="s">
        <v>261</v>
      </c>
      <c r="B5" s="90" t="s">
        <v>2</v>
      </c>
      <c r="C5" s="101" t="s">
        <v>154</v>
      </c>
      <c r="D5" s="101" t="s">
        <v>155</v>
      </c>
      <c r="E5" s="101" t="s">
        <v>156</v>
      </c>
      <c r="F5" s="101" t="s">
        <v>157</v>
      </c>
      <c r="G5" s="165" t="s">
        <v>159</v>
      </c>
      <c r="H5" s="165" t="s">
        <v>158</v>
      </c>
      <c r="I5" s="128" t="s">
        <v>182</v>
      </c>
    </row>
    <row r="6" spans="1:9" s="38" customFormat="1" ht="60" x14ac:dyDescent="0.25">
      <c r="A6" s="36">
        <v>1</v>
      </c>
      <c r="B6" s="19" t="s">
        <v>361</v>
      </c>
      <c r="C6" s="175"/>
      <c r="D6" s="176"/>
      <c r="E6" s="176"/>
      <c r="F6" s="177"/>
      <c r="G6" s="170"/>
      <c r="H6" s="171"/>
      <c r="I6" s="104" t="str">
        <f>IF(COUNTIF(C6:F6,"X")&lt;&gt;1,"Märgi x-ga üks valikutest!","")</f>
        <v>Märgi x-ga üks valikutest!</v>
      </c>
    </row>
    <row r="7" spans="1:9" s="38" customFormat="1" ht="150" x14ac:dyDescent="0.25">
      <c r="A7" s="36">
        <f t="shared" ref="A7:A17" si="0">A6+1</f>
        <v>2</v>
      </c>
      <c r="B7" s="19" t="s">
        <v>351</v>
      </c>
      <c r="C7" s="178"/>
      <c r="D7" s="179"/>
      <c r="E7" s="180"/>
      <c r="F7" s="181"/>
      <c r="G7" s="170"/>
      <c r="H7" s="171"/>
      <c r="I7" s="104" t="str">
        <f>IF(COUNTIF(C7:F7,"X")&lt;&gt;1,"Märgi x-ga üks valikutest!","")</f>
        <v>Märgi x-ga üks valikutest!</v>
      </c>
    </row>
    <row r="8" spans="1:9" s="38" customFormat="1" ht="60" x14ac:dyDescent="0.25">
      <c r="A8" s="36">
        <f t="shared" si="0"/>
        <v>3</v>
      </c>
      <c r="B8" s="19" t="s">
        <v>352</v>
      </c>
      <c r="C8" s="178"/>
      <c r="D8" s="180"/>
      <c r="E8" s="179"/>
      <c r="F8" s="181"/>
      <c r="G8" s="170"/>
      <c r="H8" s="171"/>
      <c r="I8" s="104" t="str">
        <f>IF(COUNTIF(C8:F8,"X")&lt;&gt;1,"Märgi x-ga üks valikutest!","")</f>
        <v>Märgi x-ga üks valikutest!</v>
      </c>
    </row>
    <row r="9" spans="1:9" s="38" customFormat="1" ht="135" x14ac:dyDescent="0.25">
      <c r="A9" s="36">
        <f t="shared" si="0"/>
        <v>4</v>
      </c>
      <c r="B9" s="19" t="s">
        <v>353</v>
      </c>
      <c r="C9" s="178"/>
      <c r="D9" s="180"/>
      <c r="E9" s="179"/>
      <c r="F9" s="181"/>
      <c r="G9" s="170"/>
      <c r="H9" s="171"/>
      <c r="I9" s="104" t="str">
        <f>IF(COUNTIF(C9:F9,"X")&lt;&gt;1,"Märgi x-ga üks valikutest!","")</f>
        <v>Märgi x-ga üks valikutest!</v>
      </c>
    </row>
    <row r="10" spans="1:9" s="38" customFormat="1" ht="409.5" x14ac:dyDescent="0.25">
      <c r="A10" s="36">
        <f t="shared" si="0"/>
        <v>5</v>
      </c>
      <c r="B10" s="19" t="s">
        <v>354</v>
      </c>
      <c r="C10" s="178"/>
      <c r="D10" s="180"/>
      <c r="E10" s="180"/>
      <c r="F10" s="182"/>
      <c r="G10" s="170"/>
      <c r="H10" s="171"/>
      <c r="I10" s="104" t="str">
        <f t="shared" ref="I10:I17" si="1">IF(COUNTIF(C10:F10,"X")&lt;&gt;1,"Märgi x-ga üks valikutest!","")</f>
        <v>Märgi x-ga üks valikutest!</v>
      </c>
    </row>
    <row r="11" spans="1:9" s="38" customFormat="1" ht="135" x14ac:dyDescent="0.25">
      <c r="A11" s="36">
        <f t="shared" si="0"/>
        <v>6</v>
      </c>
      <c r="B11" s="19" t="s">
        <v>355</v>
      </c>
      <c r="C11" s="178"/>
      <c r="D11" s="180"/>
      <c r="E11" s="179"/>
      <c r="F11" s="181"/>
      <c r="G11" s="170"/>
      <c r="H11" s="171"/>
      <c r="I11" s="104" t="str">
        <f t="shared" si="1"/>
        <v>Märgi x-ga üks valikutest!</v>
      </c>
    </row>
    <row r="12" spans="1:9" s="38" customFormat="1" ht="45" x14ac:dyDescent="0.25">
      <c r="A12" s="36">
        <f t="shared" si="0"/>
        <v>7</v>
      </c>
      <c r="B12" s="19" t="s">
        <v>356</v>
      </c>
      <c r="C12" s="178"/>
      <c r="D12" s="179"/>
      <c r="E12" s="180"/>
      <c r="F12" s="181"/>
      <c r="G12" s="170"/>
      <c r="H12" s="171"/>
      <c r="I12" s="104" t="str">
        <f t="shared" si="1"/>
        <v>Märgi x-ga üks valikutest!</v>
      </c>
    </row>
    <row r="13" spans="1:9" s="38" customFormat="1" ht="180" x14ac:dyDescent="0.25">
      <c r="A13" s="36">
        <f t="shared" si="0"/>
        <v>8</v>
      </c>
      <c r="B13" s="19" t="s">
        <v>357</v>
      </c>
      <c r="C13" s="183"/>
      <c r="D13" s="180"/>
      <c r="E13" s="180"/>
      <c r="F13" s="181"/>
      <c r="G13" s="170"/>
      <c r="H13" s="170"/>
      <c r="I13" s="104" t="str">
        <f t="shared" si="1"/>
        <v>Märgi x-ga üks valikutest!</v>
      </c>
    </row>
    <row r="14" spans="1:9" s="38" customFormat="1" ht="240" x14ac:dyDescent="0.25">
      <c r="A14" s="36">
        <f t="shared" si="0"/>
        <v>9</v>
      </c>
      <c r="B14" s="19" t="s">
        <v>358</v>
      </c>
      <c r="C14" s="178"/>
      <c r="D14" s="179"/>
      <c r="E14" s="180"/>
      <c r="F14" s="181"/>
      <c r="G14" s="170"/>
      <c r="H14" s="170"/>
      <c r="I14" s="104" t="str">
        <f t="shared" si="1"/>
        <v>Märgi x-ga üks valikutest!</v>
      </c>
    </row>
    <row r="15" spans="1:9" s="40" customFormat="1" ht="60" x14ac:dyDescent="0.25">
      <c r="A15" s="36">
        <f t="shared" si="0"/>
        <v>10</v>
      </c>
      <c r="B15" s="19" t="s">
        <v>359</v>
      </c>
      <c r="C15" s="178"/>
      <c r="D15" s="180"/>
      <c r="E15" s="179"/>
      <c r="F15" s="181"/>
      <c r="G15" s="171"/>
      <c r="H15" s="171"/>
      <c r="I15" s="104" t="str">
        <f t="shared" si="1"/>
        <v>Märgi x-ga üks valikutest!</v>
      </c>
    </row>
    <row r="16" spans="1:9" s="38" customFormat="1" ht="32.25" x14ac:dyDescent="0.25">
      <c r="A16" s="36">
        <f t="shared" si="0"/>
        <v>11</v>
      </c>
      <c r="B16" s="19" t="s">
        <v>362</v>
      </c>
      <c r="C16" s="178"/>
      <c r="D16" s="180"/>
      <c r="E16" s="180"/>
      <c r="F16" s="182"/>
      <c r="G16" s="170"/>
      <c r="H16" s="171"/>
      <c r="I16" s="104" t="str">
        <f t="shared" si="1"/>
        <v>Märgi x-ga üks valikutest!</v>
      </c>
    </row>
    <row r="17" spans="1:9" s="38" customFormat="1" ht="45" x14ac:dyDescent="0.25">
      <c r="A17" s="36">
        <f t="shared" si="0"/>
        <v>12</v>
      </c>
      <c r="B17" s="19" t="s">
        <v>360</v>
      </c>
      <c r="C17" s="184"/>
      <c r="D17" s="185"/>
      <c r="E17" s="186"/>
      <c r="F17" s="187"/>
      <c r="G17" s="170"/>
      <c r="H17" s="171"/>
      <c r="I17" s="104" t="str">
        <f t="shared" si="1"/>
        <v>Märgi x-ga üks valikutest!</v>
      </c>
    </row>
    <row r="18" spans="1:9" x14ac:dyDescent="0.25">
      <c r="C18" s="39"/>
      <c r="D18" s="39"/>
      <c r="E18" s="39"/>
      <c r="F18" s="39"/>
      <c r="H18" s="171"/>
    </row>
    <row r="19" spans="1:9" x14ac:dyDescent="0.25">
      <c r="C19" s="39"/>
      <c r="D19" s="39"/>
      <c r="E19" s="39"/>
      <c r="F19" s="39"/>
      <c r="H19" s="171"/>
    </row>
    <row r="20" spans="1:9" x14ac:dyDescent="0.25">
      <c r="C20" s="39"/>
      <c r="D20" s="39"/>
      <c r="E20" s="39"/>
      <c r="F20" s="39"/>
      <c r="H20" s="171"/>
    </row>
  </sheetData>
  <autoFilter ref="A5:I17" xr:uid="{00000000-0009-0000-0000-000003000000}"/>
  <mergeCells count="1">
    <mergeCell ref="C4:F4"/>
  </mergeCells>
  <conditionalFormatting sqref="A6:A17">
    <cfRule type="cellIs" dxfId="14" priority="33" operator="equal">
      <formula>" "</formula>
    </cfRule>
  </conditionalFormatting>
  <conditionalFormatting sqref="A1">
    <cfRule type="expression" dxfId="13" priority="31">
      <formula>#REF!=A1</formula>
    </cfRule>
  </conditionalFormatting>
  <printOptions horizontalCentered="1"/>
  <pageMargins left="0.23622047244094491" right="0.23622047244094491" top="0.59055118110236227" bottom="0.39370078740157483" header="0.19685039370078741" footer="0.19685039370078741"/>
  <pageSetup paperSize="9" scale="47" fitToHeight="25" orientation="portrait" r:id="rId1"/>
  <headerFooter>
    <oddHeader>&amp;L&amp;F&amp;R&amp;A</oddHeader>
    <oddFooter>&amp;R&amp;P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8"/>
  <sheetViews>
    <sheetView zoomScale="90" zoomScaleNormal="90" workbookViewId="0">
      <selection activeCell="B3" sqref="B3"/>
    </sheetView>
  </sheetViews>
  <sheetFormatPr defaultColWidth="8.85546875" defaultRowHeight="15" x14ac:dyDescent="0.25"/>
  <cols>
    <col min="1" max="1" width="7.7109375" style="12" customWidth="1"/>
    <col min="2" max="2" width="46.28515625" style="49" customWidth="1"/>
    <col min="12" max="12" width="32.140625" customWidth="1"/>
    <col min="14" max="14" width="10" customWidth="1"/>
  </cols>
  <sheetData>
    <row r="1" spans="1:12" s="23" customFormat="1" ht="19.5" x14ac:dyDescent="0.25">
      <c r="A1" s="60" t="s">
        <v>257</v>
      </c>
      <c r="B1" s="60"/>
      <c r="C1" s="60"/>
      <c r="D1" s="60"/>
      <c r="E1" s="60"/>
      <c r="F1" s="60"/>
      <c r="G1" s="60"/>
      <c r="H1" s="60"/>
      <c r="I1" s="60"/>
      <c r="J1" s="60"/>
      <c r="L1" s="52" t="s">
        <v>253</v>
      </c>
    </row>
    <row r="2" spans="1:12" s="23" customFormat="1" x14ac:dyDescent="0.25">
      <c r="A2" s="251" t="str">
        <f>"Kvaliteedikontrolli number: "&amp;Üldinfo!B4</f>
        <v xml:space="preserve">Kvaliteedikontrolli number: </v>
      </c>
      <c r="B2" s="251"/>
      <c r="C2" s="251"/>
      <c r="D2" s="251"/>
      <c r="I2" s="96"/>
      <c r="J2" s="96"/>
      <c r="L2" s="53" t="s">
        <v>254</v>
      </c>
    </row>
    <row r="3" spans="1:12" s="23" customFormat="1" x14ac:dyDescent="0.25">
      <c r="A3" s="41"/>
      <c r="B3" s="48"/>
      <c r="I3" s="42"/>
      <c r="J3" s="42"/>
      <c r="K3" s="42"/>
      <c r="L3" s="42"/>
    </row>
    <row r="4" spans="1:12" s="23" customFormat="1" ht="15" customHeight="1" x14ac:dyDescent="0.25">
      <c r="A4" s="254" t="s">
        <v>261</v>
      </c>
      <c r="B4" s="252" t="s">
        <v>180</v>
      </c>
      <c r="C4" s="257" t="s">
        <v>181</v>
      </c>
      <c r="D4" s="249" t="s">
        <v>149</v>
      </c>
      <c r="E4" s="249"/>
      <c r="F4" s="249"/>
      <c r="G4" s="249"/>
      <c r="H4" s="246" t="s">
        <v>228</v>
      </c>
      <c r="I4" s="246"/>
      <c r="J4" s="246"/>
      <c r="K4" s="246"/>
      <c r="L4" s="260" t="s">
        <v>182</v>
      </c>
    </row>
    <row r="5" spans="1:12" ht="75" x14ac:dyDescent="0.25">
      <c r="A5" s="255"/>
      <c r="B5" s="253"/>
      <c r="C5" s="258"/>
      <c r="D5" s="67" t="s">
        <v>154</v>
      </c>
      <c r="E5" s="46" t="s">
        <v>155</v>
      </c>
      <c r="F5" s="46" t="s">
        <v>156</v>
      </c>
      <c r="G5" s="106" t="s">
        <v>157</v>
      </c>
      <c r="H5" s="67" t="s">
        <v>154</v>
      </c>
      <c r="I5" s="46" t="s">
        <v>155</v>
      </c>
      <c r="J5" s="46" t="s">
        <v>156</v>
      </c>
      <c r="K5" s="46" t="s">
        <v>157</v>
      </c>
      <c r="L5" s="260"/>
    </row>
    <row r="6" spans="1:12" x14ac:dyDescent="0.25">
      <c r="A6" s="80">
        <v>1</v>
      </c>
      <c r="B6" s="50" t="s">
        <v>139</v>
      </c>
      <c r="C6" s="71">
        <f>COUNT('Kontrollküsimustik - ISQC'!A7:A9)</f>
        <v>3</v>
      </c>
      <c r="D6" s="72">
        <f>COUNTIF('Kontrollküsimustik - ISQC'!F7:F9,"X")</f>
        <v>0</v>
      </c>
      <c r="E6" s="73">
        <f>COUNTIF('Kontrollküsimustik - ISQC'!G7:G9,"X")</f>
        <v>0</v>
      </c>
      <c r="F6" s="73">
        <f>COUNTIF('Kontrollküsimustik - ISQC'!H7:H9,"X")</f>
        <v>0</v>
      </c>
      <c r="G6" s="71">
        <f>COUNTIF('Kontrollküsimustik - ISQC'!I7:I9,"X")</f>
        <v>0</v>
      </c>
      <c r="H6" s="72">
        <f>COUNTIF('Kontrollküsimustik - ISQC'!K7:K9,"X")</f>
        <v>0</v>
      </c>
      <c r="I6" s="73">
        <f>COUNTIF('Kontrollküsimustik - ISQC'!L7:L9,"X")</f>
        <v>0</v>
      </c>
      <c r="J6" s="73">
        <f>COUNTIF('Kontrollküsimustik - ISQC'!M7:M9,"X")</f>
        <v>0</v>
      </c>
      <c r="K6" s="73">
        <f>COUNTIF('Kontrollküsimustik - ISQC'!N7:N9,"X")</f>
        <v>0</v>
      </c>
      <c r="L6" s="98" t="str">
        <f t="shared" ref="L6:L18" si="0">IF(SUM(D6:G6)&lt;&gt;C6,$L$2,IF(SUM(H6:K6)&lt;&gt;C6,$L$2,+$L$1))</f>
        <v>Osad küsimused vastamata!</v>
      </c>
    </row>
    <row r="7" spans="1:12" ht="30" x14ac:dyDescent="0.25">
      <c r="A7" s="80">
        <f>A6+1</f>
        <v>2</v>
      </c>
      <c r="B7" s="50" t="s">
        <v>146</v>
      </c>
      <c r="C7" s="71">
        <f>COUNT('Kontrollküsimustik - ISQC'!A11:A15)</f>
        <v>5</v>
      </c>
      <c r="D7" s="72">
        <f>COUNTIF('Kontrollküsimustik - ISQC'!F11:F15,"X")</f>
        <v>0</v>
      </c>
      <c r="E7" s="73">
        <f>COUNTIF('Kontrollküsimustik - ISQC'!G11:G15,"X")</f>
        <v>0</v>
      </c>
      <c r="F7" s="73">
        <f>COUNTIF('Kontrollküsimustik - ISQC'!H11:H15,"X")</f>
        <v>0</v>
      </c>
      <c r="G7" s="71">
        <f>COUNTIF('Kontrollküsimustik - ISQC'!I11:I15,"X")</f>
        <v>0</v>
      </c>
      <c r="H7" s="72">
        <f>COUNTIF('Kontrollküsimustik - ISQC'!K11:K15,"X")</f>
        <v>0</v>
      </c>
      <c r="I7" s="73">
        <f>COUNTIF('Kontrollküsimustik - ISQC'!L11:L15,"X")</f>
        <v>0</v>
      </c>
      <c r="J7" s="73">
        <f>COUNTIF('Kontrollküsimustik - ISQC'!M11:M15,"X")</f>
        <v>0</v>
      </c>
      <c r="K7" s="73">
        <f>COUNTIF('Kontrollküsimustik - ISQC'!N11:N15,"X")</f>
        <v>0</v>
      </c>
      <c r="L7" s="98" t="str">
        <f t="shared" si="0"/>
        <v>Osad küsimused vastamata!</v>
      </c>
    </row>
    <row r="8" spans="1:12" x14ac:dyDescent="0.25">
      <c r="A8" s="80">
        <f t="shared" ref="A8:A17" si="1">A7+1</f>
        <v>3</v>
      </c>
      <c r="B8" s="50" t="s">
        <v>229</v>
      </c>
      <c r="C8" s="71">
        <f>COUNT('Kontrollküsimustik - ISQC'!A18:A22)</f>
        <v>5</v>
      </c>
      <c r="D8" s="72">
        <f>COUNTIF('Kontrollküsimustik - ISQC'!F18:F22,"X")</f>
        <v>0</v>
      </c>
      <c r="E8" s="73">
        <f>COUNTIF('Kontrollküsimustik - ISQC'!G18:G22,"X")</f>
        <v>0</v>
      </c>
      <c r="F8" s="73">
        <f>COUNTIF('Kontrollküsimustik - ISQC'!H18:H22,"X")</f>
        <v>0</v>
      </c>
      <c r="G8" s="71">
        <f>COUNTIF('Kontrollküsimustik - ISQC'!I18:I22,"X")</f>
        <v>0</v>
      </c>
      <c r="H8" s="72">
        <f>COUNTIF('Kontrollküsimustik - ISQC'!K18:K22,"X")</f>
        <v>0</v>
      </c>
      <c r="I8" s="73">
        <f>COUNTIF('Kontrollküsimustik - ISQC'!L18:L22,"X")</f>
        <v>0</v>
      </c>
      <c r="J8" s="73">
        <f>COUNTIF('Kontrollküsimustik - ISQC'!M18:M22,"X")</f>
        <v>0</v>
      </c>
      <c r="K8" s="73">
        <f>COUNTIF('Kontrollküsimustik - ISQC'!N18:N22,"X")</f>
        <v>0</v>
      </c>
      <c r="L8" s="98" t="str">
        <f t="shared" si="0"/>
        <v>Osad küsimused vastamata!</v>
      </c>
    </row>
    <row r="9" spans="1:12" x14ac:dyDescent="0.25">
      <c r="A9" s="80">
        <f t="shared" si="1"/>
        <v>4</v>
      </c>
      <c r="B9" s="50" t="s">
        <v>3</v>
      </c>
      <c r="C9" s="71">
        <f>COUNT('Kontrollküsimustik - ISQC'!A24:A37)</f>
        <v>14</v>
      </c>
      <c r="D9" s="72">
        <f>COUNTIF('Kontrollküsimustik - ISQC'!F24:F37,"X")</f>
        <v>0</v>
      </c>
      <c r="E9" s="73">
        <f>COUNTIF('Kontrollküsimustik - ISQC'!G24:G37,"X")</f>
        <v>0</v>
      </c>
      <c r="F9" s="73">
        <f>COUNTIF('Kontrollküsimustik - ISQC'!H24:H37,"X")</f>
        <v>0</v>
      </c>
      <c r="G9" s="71">
        <f>COUNTIF('Kontrollküsimustik - ISQC'!I24:I37,"X")</f>
        <v>0</v>
      </c>
      <c r="H9" s="72">
        <f>COUNTIF('Kontrollküsimustik - ISQC'!K24:K37,"X")</f>
        <v>0</v>
      </c>
      <c r="I9" s="73">
        <f>COUNTIF('Kontrollküsimustik - ISQC'!L24:L37,"X")</f>
        <v>0</v>
      </c>
      <c r="J9" s="73">
        <f>COUNTIF('Kontrollküsimustik - ISQC'!M24:M37,"X")</f>
        <v>0</v>
      </c>
      <c r="K9" s="73">
        <f>COUNTIF('Kontrollküsimustik - ISQC'!N24:N37,"X")</f>
        <v>0</v>
      </c>
      <c r="L9" s="98" t="str">
        <f t="shared" si="0"/>
        <v>Osad küsimused vastamata!</v>
      </c>
    </row>
    <row r="10" spans="1:12" ht="30" x14ac:dyDescent="0.25">
      <c r="A10" s="80">
        <f t="shared" si="1"/>
        <v>5</v>
      </c>
      <c r="B10" s="51" t="s">
        <v>12</v>
      </c>
      <c r="C10" s="71">
        <f>COUNT('Kontrollküsimustik - ISQC'!A39:A40)</f>
        <v>2</v>
      </c>
      <c r="D10" s="72">
        <f>COUNTIF('Kontrollküsimustik - ISQC'!F39:F40,"X")</f>
        <v>0</v>
      </c>
      <c r="E10" s="73">
        <f>COUNTIF('Kontrollküsimustik - ISQC'!G39:G40,"X")</f>
        <v>0</v>
      </c>
      <c r="F10" s="73">
        <f>COUNTIF('Kontrollküsimustik - ISQC'!H39:H40,"X")</f>
        <v>0</v>
      </c>
      <c r="G10" s="71">
        <f>COUNTIF('Kontrollküsimustik - ISQC'!I39:I40,"X")</f>
        <v>0</v>
      </c>
      <c r="H10" s="72">
        <f>COUNTIF('Kontrollküsimustik - ISQC'!K39:K40,"X")</f>
        <v>0</v>
      </c>
      <c r="I10" s="73">
        <f>COUNTIF('Kontrollküsimustik - ISQC'!L39:L40,"X")</f>
        <v>0</v>
      </c>
      <c r="J10" s="73">
        <f>COUNTIF('Kontrollküsimustik - ISQC'!M39:M40,"X")</f>
        <v>0</v>
      </c>
      <c r="K10" s="73">
        <f>COUNTIF('Kontrollküsimustik - ISQC'!N39:N40,"X")</f>
        <v>0</v>
      </c>
      <c r="L10" s="98" t="str">
        <f t="shared" si="0"/>
        <v>Osad küsimused vastamata!</v>
      </c>
    </row>
    <row r="11" spans="1:12" x14ac:dyDescent="0.25">
      <c r="A11" s="80">
        <f t="shared" si="1"/>
        <v>6</v>
      </c>
      <c r="B11" s="50" t="s">
        <v>15</v>
      </c>
      <c r="C11" s="71">
        <f>COUNT('Kontrollküsimustik - ISQC'!A42:A67)</f>
        <v>26</v>
      </c>
      <c r="D11" s="72">
        <f>COUNTIF('Kontrollküsimustik - ISQC'!F42:F67,"X")</f>
        <v>0</v>
      </c>
      <c r="E11" s="73">
        <f>COUNTIF('Kontrollküsimustik - ISQC'!G42:G67,"X")</f>
        <v>0</v>
      </c>
      <c r="F11" s="73">
        <f>COUNTIF('Kontrollküsimustik - ISQC'!H42:H67,"X")</f>
        <v>0</v>
      </c>
      <c r="G11" s="71">
        <f>COUNTIF('Kontrollküsimustik - ISQC'!I42:I67,"X")</f>
        <v>0</v>
      </c>
      <c r="H11" s="72">
        <f>COUNTIF('Kontrollküsimustik - ISQC'!K42:K67,"X")</f>
        <v>0</v>
      </c>
      <c r="I11" s="73">
        <f>COUNTIF('Kontrollküsimustik - ISQC'!L42:L67,"X")</f>
        <v>0</v>
      </c>
      <c r="J11" s="73">
        <f>COUNTIF('Kontrollküsimustik - ISQC'!M42:M67,"X")</f>
        <v>0</v>
      </c>
      <c r="K11" s="73">
        <f>COUNTIF('Kontrollküsimustik - ISQC'!N42:N67,"X")</f>
        <v>0</v>
      </c>
      <c r="L11" s="98" t="str">
        <f t="shared" si="0"/>
        <v>Osad küsimused vastamata!</v>
      </c>
    </row>
    <row r="12" spans="1:12" ht="30" x14ac:dyDescent="0.25">
      <c r="A12" s="80">
        <f t="shared" si="1"/>
        <v>7</v>
      </c>
      <c r="B12" s="50" t="s">
        <v>38</v>
      </c>
      <c r="C12" s="71">
        <f>COUNT('Kontrollküsimustik - ISQC'!A69:A79)</f>
        <v>11</v>
      </c>
      <c r="D12" s="72">
        <f>COUNTIF('Kontrollküsimustik - ISQC'!F69:F79,"X")</f>
        <v>0</v>
      </c>
      <c r="E12" s="73">
        <f>COUNTIF('Kontrollküsimustik - ISQC'!G69:G79,"X")</f>
        <v>0</v>
      </c>
      <c r="F12" s="73">
        <f>COUNTIF('Kontrollküsimustik - ISQC'!H69:H79,"X")</f>
        <v>0</v>
      </c>
      <c r="G12" s="71">
        <f>COUNTIF('Kontrollküsimustik - ISQC'!I69:I79,"X")</f>
        <v>0</v>
      </c>
      <c r="H12" s="72">
        <f>COUNTIF('Kontrollküsimustik - ISQC'!K69:K79,"X")</f>
        <v>0</v>
      </c>
      <c r="I12" s="73">
        <f>COUNTIF('Kontrollküsimustik - ISQC'!L69:L79,"X")</f>
        <v>0</v>
      </c>
      <c r="J12" s="73">
        <f>COUNTIF('Kontrollküsimustik - ISQC'!M69:M79,"X")</f>
        <v>0</v>
      </c>
      <c r="K12" s="73">
        <f>COUNTIF('Kontrollküsimustik - ISQC'!N69:N79,"X")</f>
        <v>0</v>
      </c>
      <c r="L12" s="98" t="str">
        <f t="shared" si="0"/>
        <v>Osad küsimused vastamata!</v>
      </c>
    </row>
    <row r="13" spans="1:12" x14ac:dyDescent="0.25">
      <c r="A13" s="80">
        <f t="shared" si="1"/>
        <v>8</v>
      </c>
      <c r="B13" s="50" t="s">
        <v>49</v>
      </c>
      <c r="C13" s="71">
        <f>COUNT('Kontrollküsimustik - ISQC'!A81:A97)</f>
        <v>17</v>
      </c>
      <c r="D13" s="72">
        <f>COUNTIF('Kontrollküsimustik - ISQC'!F81:F97,"X")</f>
        <v>0</v>
      </c>
      <c r="E13" s="73">
        <f>COUNTIF('Kontrollküsimustik - ISQC'!G81:G97,"X")</f>
        <v>0</v>
      </c>
      <c r="F13" s="73">
        <f>COUNTIF('Kontrollküsimustik - ISQC'!H81:H97,"X")</f>
        <v>0</v>
      </c>
      <c r="G13" s="71">
        <f>COUNTIF('Kontrollküsimustik - ISQC'!I81:I97,"X")</f>
        <v>0</v>
      </c>
      <c r="H13" s="72">
        <f>COUNTIF('Kontrollküsimustik - ISQC'!K81:K97,"X")</f>
        <v>0</v>
      </c>
      <c r="I13" s="73">
        <f>COUNTIF('Kontrollküsimustik - ISQC'!L81:L97,"X")</f>
        <v>0</v>
      </c>
      <c r="J13" s="73">
        <f>COUNTIF('Kontrollküsimustik - ISQC'!M81:M97,"X")</f>
        <v>0</v>
      </c>
      <c r="K13" s="73">
        <f>COUNTIF('Kontrollküsimustik - ISQC'!N81:N97,"X")</f>
        <v>0</v>
      </c>
      <c r="L13" s="98" t="str">
        <f t="shared" si="0"/>
        <v>Osad küsimused vastamata!</v>
      </c>
    </row>
    <row r="14" spans="1:12" x14ac:dyDescent="0.25">
      <c r="A14" s="80">
        <f t="shared" si="1"/>
        <v>9</v>
      </c>
      <c r="B14" s="50" t="s">
        <v>58</v>
      </c>
      <c r="C14" s="71">
        <f>COUNT('Kontrollküsimustik - ISQC'!A99:A144)</f>
        <v>46</v>
      </c>
      <c r="D14" s="72">
        <f>COUNTIF('Kontrollküsimustik - ISQC'!F99:F144,"X")</f>
        <v>0</v>
      </c>
      <c r="E14" s="73">
        <f>COUNTIF('Kontrollküsimustik - ISQC'!G99:G144,"X")</f>
        <v>0</v>
      </c>
      <c r="F14" s="73">
        <f>COUNTIF('Kontrollküsimustik - ISQC'!H99:H144,"X")</f>
        <v>0</v>
      </c>
      <c r="G14" s="71">
        <f>COUNTIF('Kontrollküsimustik - ISQC'!I99:I144,"X")</f>
        <v>0</v>
      </c>
      <c r="H14" s="72">
        <f>COUNTIF('Kontrollküsimustik - ISQC'!K99:K144,"X")</f>
        <v>0</v>
      </c>
      <c r="I14" s="73">
        <f>COUNTIF('Kontrollküsimustik - ISQC'!L99:L144,"X")</f>
        <v>0</v>
      </c>
      <c r="J14" s="73">
        <f>COUNTIF('Kontrollküsimustik - ISQC'!M99:M144,"X")</f>
        <v>0</v>
      </c>
      <c r="K14" s="73">
        <f>COUNTIF('Kontrollküsimustik - ISQC'!N99:N144,"X")</f>
        <v>0</v>
      </c>
      <c r="L14" s="98" t="str">
        <f t="shared" si="0"/>
        <v>Osad küsimused vastamata!</v>
      </c>
    </row>
    <row r="15" spans="1:12" x14ac:dyDescent="0.25">
      <c r="A15" s="80">
        <f t="shared" si="1"/>
        <v>10</v>
      </c>
      <c r="B15" s="50" t="s">
        <v>105</v>
      </c>
      <c r="C15" s="71">
        <f>COUNT('Kontrollküsimustik - ISQC'!A146:A174)</f>
        <v>29</v>
      </c>
      <c r="D15" s="72">
        <f>COUNTIF('Kontrollküsimustik - ISQC'!F146:F174,"X")</f>
        <v>0</v>
      </c>
      <c r="E15" s="73">
        <f>COUNTIF('Kontrollküsimustik - ISQC'!G146:G174,"X")</f>
        <v>0</v>
      </c>
      <c r="F15" s="73">
        <f>COUNTIF('Kontrollküsimustik - ISQC'!H146:H174,"X")</f>
        <v>0</v>
      </c>
      <c r="G15" s="71">
        <f>COUNTIF('Kontrollküsimustik - ISQC'!I146:I174,"X")</f>
        <v>0</v>
      </c>
      <c r="H15" s="72">
        <f>COUNTIF('Kontrollküsimustik - ISQC'!K146:K174,"X")</f>
        <v>0</v>
      </c>
      <c r="I15" s="73">
        <f>COUNTIF('Kontrollküsimustik - ISQC'!L146:L174,"X")</f>
        <v>0</v>
      </c>
      <c r="J15" s="73">
        <f>COUNTIF('Kontrollküsimustik - ISQC'!M146:M174,"X")</f>
        <v>0</v>
      </c>
      <c r="K15" s="73">
        <f>COUNTIF('Kontrollküsimustik - ISQC'!N146:N174,"X")</f>
        <v>0</v>
      </c>
      <c r="L15" s="98" t="str">
        <f t="shared" si="0"/>
        <v>Osad küsimused vastamata!</v>
      </c>
    </row>
    <row r="16" spans="1:12" x14ac:dyDescent="0.25">
      <c r="A16" s="80">
        <f t="shared" si="1"/>
        <v>11</v>
      </c>
      <c r="B16" s="50" t="s">
        <v>135</v>
      </c>
      <c r="C16" s="71">
        <f>COUNT('Kontrollküsimustik - ISQC'!A176:A179)</f>
        <v>4</v>
      </c>
      <c r="D16" s="72">
        <f>COUNTIF('Kontrollküsimustik - ISQC'!F176:F179,"X")</f>
        <v>0</v>
      </c>
      <c r="E16" s="73">
        <f>COUNTIF('Kontrollküsimustik - ISQC'!G176:G179,"X")</f>
        <v>0</v>
      </c>
      <c r="F16" s="73">
        <f>COUNTIF('Kontrollküsimustik - ISQC'!H176:H179,"X")</f>
        <v>0</v>
      </c>
      <c r="G16" s="71">
        <f>COUNTIF('Kontrollküsimustik - ISQC'!I176:I179,"X")</f>
        <v>0</v>
      </c>
      <c r="H16" s="72">
        <f>COUNTIF('Kontrollküsimustik - ISQC'!K176:K179,"X")</f>
        <v>0</v>
      </c>
      <c r="I16" s="73">
        <f>COUNTIF('Kontrollküsimustik - ISQC'!L176:L179,"X")</f>
        <v>0</v>
      </c>
      <c r="J16" s="73">
        <f>COUNTIF('Kontrollküsimustik - ISQC'!M176:M179,"X")</f>
        <v>0</v>
      </c>
      <c r="K16" s="73">
        <f>COUNTIF('Kontrollküsimustik - ISQC'!N176:N179,"X")</f>
        <v>0</v>
      </c>
      <c r="L16" s="98" t="str">
        <f t="shared" si="0"/>
        <v>Osad küsimused vastamata!</v>
      </c>
    </row>
    <row r="17" spans="1:12" ht="15.75" thickBot="1" x14ac:dyDescent="0.3">
      <c r="A17" s="81">
        <f t="shared" si="1"/>
        <v>12</v>
      </c>
      <c r="B17" s="69" t="s">
        <v>151</v>
      </c>
      <c r="C17" s="74">
        <f>COUNT('Kontrollküsimustik - ISQC'!A181:A193)</f>
        <v>13</v>
      </c>
      <c r="D17" s="75">
        <f>COUNTIF('Kontrollküsimustik - ISQC'!F181:F193,"X")</f>
        <v>0</v>
      </c>
      <c r="E17" s="76">
        <f>COUNTIF('Kontrollküsimustik - ISQC'!G181:G193,"X")</f>
        <v>0</v>
      </c>
      <c r="F17" s="76">
        <f>COUNTIF('Kontrollküsimustik - ISQC'!H181:H193,"X")</f>
        <v>0</v>
      </c>
      <c r="G17" s="74">
        <f>COUNTIF('Kontrollküsimustik - ISQC'!I181:I193,"X")</f>
        <v>0</v>
      </c>
      <c r="H17" s="75">
        <f>COUNTIF('Kontrollküsimustik - ISQC'!K181:K193,"X")</f>
        <v>0</v>
      </c>
      <c r="I17" s="76">
        <f>COUNTIF('Kontrollküsimustik - ISQC'!L181:L193,"X")</f>
        <v>0</v>
      </c>
      <c r="J17" s="76">
        <f>COUNTIF('Kontrollküsimustik - ISQC'!M181:M193,"X")</f>
        <v>0</v>
      </c>
      <c r="K17" s="76">
        <f>COUNTIF('Kontrollküsimustik - ISQC'!N181:N193,"X")</f>
        <v>0</v>
      </c>
      <c r="L17" s="100" t="str">
        <f t="shared" si="0"/>
        <v>Osad küsimused vastamata!</v>
      </c>
    </row>
    <row r="18" spans="1:12" x14ac:dyDescent="0.25">
      <c r="A18" s="82"/>
      <c r="B18" s="68" t="s">
        <v>183</v>
      </c>
      <c r="C18" s="77">
        <f>SUM(C6:C17)</f>
        <v>175</v>
      </c>
      <c r="D18" s="78">
        <f t="shared" ref="D18:K18" si="2">SUM(D6:D17)</f>
        <v>0</v>
      </c>
      <c r="E18" s="79">
        <f t="shared" si="2"/>
        <v>0</v>
      </c>
      <c r="F18" s="79">
        <f t="shared" si="2"/>
        <v>0</v>
      </c>
      <c r="G18" s="77">
        <f t="shared" si="2"/>
        <v>0</v>
      </c>
      <c r="H18" s="78">
        <f t="shared" si="2"/>
        <v>0</v>
      </c>
      <c r="I18" s="79">
        <f t="shared" si="2"/>
        <v>0</v>
      </c>
      <c r="J18" s="79">
        <f t="shared" si="2"/>
        <v>0</v>
      </c>
      <c r="K18" s="79">
        <f t="shared" si="2"/>
        <v>0</v>
      </c>
      <c r="L18" s="99" t="str">
        <f t="shared" si="0"/>
        <v>Osad küsimused vastamata!</v>
      </c>
    </row>
    <row r="22" spans="1:12" ht="19.5" x14ac:dyDescent="0.25">
      <c r="A22" s="60" t="s">
        <v>258</v>
      </c>
      <c r="B22" s="60"/>
      <c r="C22" s="60"/>
      <c r="D22" s="60"/>
      <c r="E22" s="60"/>
      <c r="F22" s="60"/>
      <c r="G22" s="60"/>
      <c r="H22" s="60"/>
      <c r="I22" s="60"/>
      <c r="J22" s="60"/>
      <c r="K22" s="60"/>
      <c r="L22" s="60"/>
    </row>
    <row r="23" spans="1:12" x14ac:dyDescent="0.25">
      <c r="A23" s="251" t="str">
        <f>"Kvaliteedikontrolli number: "&amp;Üldinfo!B4</f>
        <v xml:space="preserve">Kvaliteedikontrolli number: </v>
      </c>
      <c r="B23" s="251"/>
      <c r="C23" s="251"/>
      <c r="D23" s="251"/>
      <c r="I23" s="251"/>
      <c r="J23" s="251"/>
      <c r="K23" s="251"/>
      <c r="L23" s="251"/>
    </row>
    <row r="24" spans="1:12" x14ac:dyDescent="0.25">
      <c r="A24" s="103"/>
      <c r="B24" s="103"/>
      <c r="C24" s="103"/>
      <c r="D24" s="103"/>
      <c r="I24" s="103"/>
      <c r="J24" s="103"/>
      <c r="K24" s="103"/>
      <c r="L24" s="103"/>
    </row>
    <row r="25" spans="1:12" x14ac:dyDescent="0.25">
      <c r="A25" s="256" t="s">
        <v>261</v>
      </c>
      <c r="B25" s="252" t="s">
        <v>180</v>
      </c>
      <c r="C25" s="259" t="s">
        <v>267</v>
      </c>
      <c r="D25" s="250" t="s">
        <v>149</v>
      </c>
      <c r="E25" s="245"/>
      <c r="F25" s="245"/>
      <c r="G25" s="248"/>
      <c r="H25" s="263" t="s">
        <v>182</v>
      </c>
      <c r="I25" s="264"/>
      <c r="J25" s="265"/>
    </row>
    <row r="26" spans="1:12" ht="75" x14ac:dyDescent="0.25">
      <c r="A26" s="256"/>
      <c r="B26" s="253"/>
      <c r="C26" s="259"/>
      <c r="D26" s="67" t="s">
        <v>154</v>
      </c>
      <c r="E26" s="94" t="s">
        <v>155</v>
      </c>
      <c r="F26" s="94" t="s">
        <v>156</v>
      </c>
      <c r="G26" s="112" t="s">
        <v>157</v>
      </c>
      <c r="H26" s="266"/>
      <c r="I26" s="267"/>
      <c r="J26" s="268"/>
    </row>
    <row r="27" spans="1:12" ht="15.75" thickBot="1" x14ac:dyDescent="0.3">
      <c r="A27" s="81">
        <v>1</v>
      </c>
      <c r="B27" s="70" t="s">
        <v>363</v>
      </c>
      <c r="C27" s="188">
        <f>COUNT('Kontrollküsimustik - eetika'!A6:A17)</f>
        <v>12</v>
      </c>
      <c r="D27" s="75">
        <f>COUNTIF('Kontrollküsimustik - eetika'!C6:C17,"X")</f>
        <v>0</v>
      </c>
      <c r="E27" s="76">
        <f>COUNTIF('Kontrollküsimustik - eetika'!D6:D17,"X")</f>
        <v>0</v>
      </c>
      <c r="F27" s="76">
        <f>COUNTIF('Kontrollküsimustik - eetika'!E6:E17,"X")</f>
        <v>0</v>
      </c>
      <c r="G27" s="76">
        <f>COUNTIF('Kontrollküsimustik - eetika'!F6:F17,"X")</f>
        <v>0</v>
      </c>
      <c r="H27" s="262" t="str">
        <f t="shared" ref="H27:J28" si="3">IF(SUM(D27:G27)&lt;&gt;C27,$L$2,+$L$1)</f>
        <v>Osad küsimused vastamata!</v>
      </c>
      <c r="I27" s="262" t="str">
        <f t="shared" si="3"/>
        <v>Kõik küsimused vastatud!</v>
      </c>
      <c r="J27" s="262" t="str">
        <f t="shared" si="3"/>
        <v>Kõik küsimused vastatud!</v>
      </c>
    </row>
    <row r="28" spans="1:12" x14ac:dyDescent="0.25">
      <c r="A28" s="82"/>
      <c r="B28" s="68" t="s">
        <v>183</v>
      </c>
      <c r="C28" s="77">
        <f>SUM(C27:C27)</f>
        <v>12</v>
      </c>
      <c r="D28" s="78">
        <f>SUM(D27:D27)</f>
        <v>0</v>
      </c>
      <c r="E28" s="79">
        <f>SUM(E27:E27)</f>
        <v>0</v>
      </c>
      <c r="F28" s="79">
        <f>SUM(F27:F27)</f>
        <v>0</v>
      </c>
      <c r="G28" s="79">
        <f>SUM(G27:G27)</f>
        <v>0</v>
      </c>
      <c r="H28" s="261" t="str">
        <f t="shared" si="3"/>
        <v>Osad küsimused vastamata!</v>
      </c>
      <c r="I28" s="261" t="str">
        <f t="shared" si="3"/>
        <v>Kõik küsimused vastatud!</v>
      </c>
      <c r="J28" s="261" t="str">
        <f t="shared" si="3"/>
        <v>Kõik küsimused vastatud!</v>
      </c>
    </row>
  </sheetData>
  <mergeCells count="16">
    <mergeCell ref="I23:L23"/>
    <mergeCell ref="H4:K4"/>
    <mergeCell ref="L4:L5"/>
    <mergeCell ref="H28:J28"/>
    <mergeCell ref="H27:J27"/>
    <mergeCell ref="H25:J26"/>
    <mergeCell ref="A2:D2"/>
    <mergeCell ref="A23:D23"/>
    <mergeCell ref="B4:B5"/>
    <mergeCell ref="A4:A5"/>
    <mergeCell ref="B25:B26"/>
    <mergeCell ref="A25:A26"/>
    <mergeCell ref="C4:C5"/>
    <mergeCell ref="D4:G4"/>
    <mergeCell ref="D25:G25"/>
    <mergeCell ref="C25:C26"/>
  </mergeCells>
  <conditionalFormatting sqref="B6">
    <cfRule type="expression" dxfId="12" priority="16">
      <formula>#REF!=B6</formula>
    </cfRule>
  </conditionalFormatting>
  <conditionalFormatting sqref="B18 B7:B8 B10:B12">
    <cfRule type="expression" dxfId="11" priority="15">
      <formula>#REF!=B7</formula>
    </cfRule>
  </conditionalFormatting>
  <conditionalFormatting sqref="A1">
    <cfRule type="expression" dxfId="10" priority="14">
      <formula>#REF!=A1</formula>
    </cfRule>
  </conditionalFormatting>
  <conditionalFormatting sqref="B17">
    <cfRule type="expression" dxfId="9" priority="18">
      <formula>#REF!=B17</formula>
    </cfRule>
  </conditionalFormatting>
  <conditionalFormatting sqref="B16">
    <cfRule type="expression" dxfId="8" priority="20">
      <formula>#REF!=B16</formula>
    </cfRule>
  </conditionalFormatting>
  <conditionalFormatting sqref="B15">
    <cfRule type="expression" dxfId="7" priority="22">
      <formula>#REF!=B15</formula>
    </cfRule>
  </conditionalFormatting>
  <conditionalFormatting sqref="B14">
    <cfRule type="expression" dxfId="6" priority="24">
      <formula>#REF!=B14</formula>
    </cfRule>
  </conditionalFormatting>
  <conditionalFormatting sqref="B13 B9">
    <cfRule type="expression" dxfId="5" priority="26">
      <formula>#REF!=B9</formula>
    </cfRule>
  </conditionalFormatting>
  <conditionalFormatting sqref="A22">
    <cfRule type="expression" dxfId="4" priority="7">
      <formula>#REF!=A22</formula>
    </cfRule>
  </conditionalFormatting>
  <conditionalFormatting sqref="B28">
    <cfRule type="expression" dxfId="3" priority="6">
      <formula>#REF!=B28</formula>
    </cfRule>
  </conditionalFormatting>
  <conditionalFormatting sqref="L6:L18 H27:H28">
    <cfRule type="cellIs" dxfId="2" priority="33" stopIfTrue="1" operator="equal">
      <formula>$L$2</formula>
    </cfRule>
  </conditionalFormatting>
  <printOptions horizontalCentered="1"/>
  <pageMargins left="0.21" right="0.19" top="0.59055118110236227" bottom="0.39370078740157483" header="0.19685039370078741" footer="0.19685039370078741"/>
  <pageSetup paperSize="9" scale="80" fitToHeight="5" orientation="landscape"/>
  <headerFooter>
    <oddHeader>&amp;L&amp;F&amp;R&amp;A</oddHeader>
    <oddFooter>&amp;R&amp;P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93"/>
  <sheetViews>
    <sheetView zoomScale="90" zoomScaleNormal="90" workbookViewId="0">
      <selection activeCell="B7" sqref="B7"/>
    </sheetView>
  </sheetViews>
  <sheetFormatPr defaultColWidth="8.85546875" defaultRowHeight="15" x14ac:dyDescent="0.25"/>
  <cols>
    <col min="1" max="1" width="6.140625" customWidth="1"/>
    <col min="2" max="2" width="11.42578125" style="49" customWidth="1"/>
    <col min="3" max="3" width="9" style="49" customWidth="1"/>
    <col min="4" max="4" width="46.28515625" style="86" customWidth="1"/>
    <col min="5" max="5" width="35.85546875" style="163" customWidth="1"/>
    <col min="6" max="6" width="35.28515625" style="163" customWidth="1"/>
    <col min="7" max="7" width="9.140625" style="145" customWidth="1"/>
    <col min="8" max="9" width="9.140625" style="146" customWidth="1"/>
    <col min="10" max="10" width="9.140625" style="145" customWidth="1"/>
    <col min="11" max="12" width="9.140625" style="146" customWidth="1"/>
  </cols>
  <sheetData>
    <row r="1" spans="1:12" ht="19.5" x14ac:dyDescent="0.3">
      <c r="A1" s="61" t="s">
        <v>259</v>
      </c>
      <c r="B1" s="83"/>
      <c r="C1" s="83"/>
      <c r="D1" s="85"/>
    </row>
    <row r="2" spans="1:12" x14ac:dyDescent="0.25">
      <c r="A2" s="269" t="str">
        <f>"Kvaliteedikontrolli number: "&amp;Üldinfo!B4</f>
        <v xml:space="preserve">Kvaliteedikontrolli number: </v>
      </c>
      <c r="B2" s="269"/>
      <c r="C2" s="269"/>
      <c r="D2" s="269"/>
    </row>
    <row r="3" spans="1:12" x14ac:dyDescent="0.25">
      <c r="A3" s="56"/>
      <c r="B3" s="84"/>
      <c r="C3" s="84"/>
      <c r="D3" s="84"/>
    </row>
    <row r="4" spans="1:12" x14ac:dyDescent="0.25">
      <c r="G4" s="270" t="s">
        <v>265</v>
      </c>
      <c r="H4" s="270"/>
      <c r="I4" s="270"/>
      <c r="J4" s="271" t="s">
        <v>266</v>
      </c>
      <c r="K4" s="271"/>
      <c r="L4" s="271"/>
    </row>
    <row r="5" spans="1:12" ht="56.25" x14ac:dyDescent="0.25">
      <c r="A5" s="139" t="s">
        <v>245</v>
      </c>
      <c r="B5" s="140" t="s">
        <v>1</v>
      </c>
      <c r="C5" s="141" t="s">
        <v>0</v>
      </c>
      <c r="D5" s="141" t="s">
        <v>2</v>
      </c>
      <c r="E5" s="142" t="s">
        <v>159</v>
      </c>
      <c r="F5" s="142" t="s">
        <v>158</v>
      </c>
      <c r="G5" s="149" t="s">
        <v>264</v>
      </c>
      <c r="H5" s="144" t="s">
        <v>155</v>
      </c>
      <c r="I5" s="144" t="s">
        <v>156</v>
      </c>
      <c r="J5" s="143" t="s">
        <v>264</v>
      </c>
      <c r="K5" s="144" t="s">
        <v>155</v>
      </c>
      <c r="L5" s="144" t="s">
        <v>156</v>
      </c>
    </row>
    <row r="6" spans="1:12" x14ac:dyDescent="0.25">
      <c r="A6" s="133"/>
      <c r="B6" s="134"/>
      <c r="C6" s="135" t="str">
        <f>'Kontrollküsimustik - ISQC'!C6</f>
        <v>Audiitorühingule esitatavad nõuded</v>
      </c>
      <c r="D6" s="137"/>
      <c r="E6" s="137"/>
      <c r="F6" s="137"/>
      <c r="G6" s="150"/>
      <c r="H6" s="148"/>
      <c r="I6" s="148"/>
      <c r="J6" s="147"/>
      <c r="K6" s="148"/>
      <c r="L6" s="148"/>
    </row>
    <row r="7" spans="1:12" ht="90" x14ac:dyDescent="0.25">
      <c r="A7" s="130">
        <f>'Kontrollküsimustik - ISQC'!A7</f>
        <v>1</v>
      </c>
      <c r="B7" s="131" t="str">
        <f>IF('Kontrollküsimustik - ISQC'!B7='Kontrollküsimustik - ISQC'!$P$1,"",'Kontrollküsimustik - ISQC'!B7)</f>
        <v/>
      </c>
      <c r="C7" s="131" t="str">
        <f>'Kontrollküsimustik - ISQC'!C7</f>
        <v>AudS §76(2)</v>
      </c>
      <c r="D7" s="138" t="str">
        <f>'Kontrollküsimustik - ISQC'!E7</f>
        <v>Audiitorühing võib audiitorteenust osutada ühena järgmistest äriühingu liikidest:
1) täis- või usaldusühinguna;
2) osaühinguna;
3) aktsiaseltsina;
4) Euroopa äriühinguna;
5) mõnes lepinguriigis registreeritud äriühinguna.</v>
      </c>
      <c r="E7" s="138" t="str">
        <f>IF('Kontrollküsimustik - ISQC'!P7='Kontrollküsimustik - ISQC'!$Q$1,"",'Kontrollküsimustik - ISQC'!P7)</f>
        <v/>
      </c>
      <c r="F7" s="138" t="str">
        <f>IF('Kontrollküsimustik - ISQC'!O7='Kontrollküsimustik - ISQC'!$Q$1,"",'Kontrollküsimustik - ISQC'!O7)</f>
        <v/>
      </c>
      <c r="G7" s="150" t="str">
        <f>IF(H7="x","x",IF(I7="x","x",""))</f>
        <v/>
      </c>
      <c r="H7" s="148" t="str">
        <f>IF('Kontrollküsimustik - ISQC'!G7="x","x","")</f>
        <v/>
      </c>
      <c r="I7" s="148" t="str">
        <f>IF('Kontrollküsimustik - ISQC'!H7="x","x","")</f>
        <v/>
      </c>
      <c r="J7" s="147" t="str">
        <f>IF(K7="x","x",IF(L7="x","x",""))</f>
        <v/>
      </c>
      <c r="K7" s="148" t="str">
        <f>IF('Kontrollküsimustik - ISQC'!L7="x","x","")</f>
        <v/>
      </c>
      <c r="L7" s="148" t="str">
        <f>IF('Kontrollküsimustik - ISQC'!M7="x","x","")</f>
        <v/>
      </c>
    </row>
    <row r="8" spans="1:12" ht="64.5" x14ac:dyDescent="0.25">
      <c r="A8" s="130">
        <f>'Kontrollküsimustik - ISQC'!A8</f>
        <v>2</v>
      </c>
      <c r="B8" s="131" t="str">
        <f>IF('Kontrollküsimustik - ISQC'!B8='Kontrollküsimustik - ISQC'!$P$1,"",'Kontrollküsimustik - ISQC'!B8)</f>
        <v/>
      </c>
      <c r="C8" s="131" t="str">
        <f>'Kontrollküsimustik - ISQC'!C8</f>
        <v>AudS §76(3)</v>
      </c>
      <c r="D8" s="138" t="str">
        <f>'Kontrollküsimustik - ISQC'!E8</f>
        <v>Enamus audiitorühingu osade või aktsiatega esindatud häältest peab kuuluma mõne lepinguriigi pädeva asutuse järelevalvele piiranguteta allutatud vandeaudiitoritele, kes on saanud kutse mõnes lepinguriigis, või audiitorühingutele.</v>
      </c>
      <c r="E8" s="138" t="str">
        <f>IF('Kontrollküsimustik - ISQC'!P8='Kontrollküsimustik - ISQC'!$Q$1,"",'Kontrollküsimustik - ISQC'!P8)</f>
        <v/>
      </c>
      <c r="F8" s="138" t="str">
        <f>IF('Kontrollküsimustik - ISQC'!O8='Kontrollküsimustik - ISQC'!$Q$1,"",'Kontrollküsimustik - ISQC'!O8)</f>
        <v/>
      </c>
      <c r="G8" s="154" t="str">
        <f t="shared" ref="G8:G72" si="0">IF(H8="x","x",IF(I8="x","x",""))</f>
        <v/>
      </c>
      <c r="H8" s="151" t="str">
        <f>IF('Kontrollküsimustik - ISQC'!G8="x","x","")</f>
        <v/>
      </c>
      <c r="I8" s="151" t="str">
        <f>IF('Kontrollküsimustik - ISQC'!H8="x","x","")</f>
        <v/>
      </c>
      <c r="J8" s="147" t="str">
        <f t="shared" ref="J8:J72" si="1">IF(K8="x","x",IF(L8="x","x",""))</f>
        <v/>
      </c>
      <c r="K8" s="151" t="str">
        <f>IF('Kontrollküsimustik - ISQC'!L8="x","x","")</f>
        <v/>
      </c>
      <c r="L8" s="151" t="str">
        <f>IF('Kontrollküsimustik - ISQC'!M8="x","x","")</f>
        <v/>
      </c>
    </row>
    <row r="9" spans="1:12" ht="39" x14ac:dyDescent="0.25">
      <c r="A9" s="130">
        <f>'Kontrollküsimustik - ISQC'!A9</f>
        <v>3</v>
      </c>
      <c r="B9" s="131" t="str">
        <f>IF('Kontrollküsimustik - ISQC'!B9='Kontrollküsimustik - ISQC'!$P$1,"",'Kontrollküsimustik - ISQC'!B9)</f>
        <v/>
      </c>
      <c r="C9" s="131" t="str">
        <f>'Kontrollküsimustik - ISQC'!C9</f>
        <v>AudS §76(4)</v>
      </c>
      <c r="D9" s="138" t="str">
        <f>'Kontrollküsimustik - ISQC'!E9</f>
        <v>Osaühingust audiitorühingu osakapital peab olema vähemalt 12 000 eurot ja see peab olema täies ulatuses sisse makstud.</v>
      </c>
      <c r="E9" s="138" t="str">
        <f>IF('Kontrollküsimustik - ISQC'!P9='Kontrollküsimustik - ISQC'!$Q$1,"",'Kontrollküsimustik - ISQC'!P9)</f>
        <v/>
      </c>
      <c r="F9" s="138" t="str">
        <f>IF('Kontrollküsimustik - ISQC'!O9='Kontrollküsimustik - ISQC'!$Q$1,"",'Kontrollküsimustik - ISQC'!O9)</f>
        <v/>
      </c>
      <c r="G9" s="154" t="str">
        <f t="shared" si="0"/>
        <v/>
      </c>
      <c r="H9" s="151" t="str">
        <f>IF('Kontrollküsimustik - ISQC'!G9="x","x","")</f>
        <v/>
      </c>
      <c r="I9" s="151" t="str">
        <f>IF('Kontrollküsimustik - ISQC'!H9="x","x","")</f>
        <v/>
      </c>
      <c r="J9" s="147" t="str">
        <f t="shared" si="1"/>
        <v/>
      </c>
      <c r="K9" s="151" t="str">
        <f>IF('Kontrollküsimustik - ISQC'!L9="x","x","")</f>
        <v/>
      </c>
      <c r="L9" s="151" t="str">
        <f>IF('Kontrollküsimustik - ISQC'!M9="x","x","")</f>
        <v/>
      </c>
    </row>
    <row r="10" spans="1:12" x14ac:dyDescent="0.25">
      <c r="A10" s="133"/>
      <c r="B10" s="134" t="str">
        <f>IF('Kontrollküsimustik - ISQC'!B10='Kontrollküsimustik - ISQC'!$P$1,"",'Kontrollküsimustik - ISQC'!B10)</f>
        <v/>
      </c>
      <c r="C10" s="135" t="str">
        <f>'Kontrollküsimustik - ISQC'!C10</f>
        <v>Audiitorühingu esindamisele esitatavad nõuded ja piirangud</v>
      </c>
      <c r="D10" s="137"/>
      <c r="E10" s="137"/>
      <c r="F10" s="137"/>
      <c r="G10" s="154" t="str">
        <f t="shared" si="0"/>
        <v/>
      </c>
      <c r="H10" s="151" t="str">
        <f>IF('Kontrollküsimustik - ISQC'!G10="x","x","")</f>
        <v/>
      </c>
      <c r="I10" s="151" t="str">
        <f>IF('Kontrollküsimustik - ISQC'!H10="x","x","")</f>
        <v/>
      </c>
      <c r="J10" s="147" t="str">
        <f t="shared" si="1"/>
        <v/>
      </c>
      <c r="K10" s="151" t="str">
        <f>IF('Kontrollküsimustik - ISQC'!L10="x","x","")</f>
        <v/>
      </c>
      <c r="L10" s="151" t="str">
        <f>IF('Kontrollküsimustik - ISQC'!M10="x","x","")</f>
        <v/>
      </c>
    </row>
    <row r="11" spans="1:12" ht="26.25" x14ac:dyDescent="0.25">
      <c r="A11" s="130">
        <f>'Kontrollküsimustik - ISQC'!A11</f>
        <v>4</v>
      </c>
      <c r="B11" s="131" t="str">
        <f>IF('Kontrollküsimustik - ISQC'!B11='Kontrollküsimustik - ISQC'!$P$1,"",'Kontrollküsimustik - ISQC'!B11)</f>
        <v/>
      </c>
      <c r="C11" s="131" t="str">
        <f>'Kontrollküsimustik - ISQC'!C11</f>
        <v>AudS §65(4)</v>
      </c>
      <c r="D11" s="138" t="str">
        <f>'Kontrollküsimustik - ISQC'!E11</f>
        <v>Audiitorettevõtja prokurist peab olema vandeaudiitor</v>
      </c>
      <c r="E11" s="138" t="str">
        <f>IF('Kontrollküsimustik - ISQC'!P11='Kontrollküsimustik - ISQC'!$Q$1,"",'Kontrollküsimustik - ISQC'!P11)</f>
        <v/>
      </c>
      <c r="F11" s="138" t="str">
        <f>IF('Kontrollküsimustik - ISQC'!O11='Kontrollküsimustik - ISQC'!$Q$1,"",'Kontrollküsimustik - ISQC'!O11)</f>
        <v/>
      </c>
      <c r="G11" s="154" t="str">
        <f t="shared" si="0"/>
        <v/>
      </c>
      <c r="H11" s="151" t="str">
        <f>IF('Kontrollküsimustik - ISQC'!G11="x","x","")</f>
        <v/>
      </c>
      <c r="I11" s="151" t="str">
        <f>IF('Kontrollküsimustik - ISQC'!H11="x","x","")</f>
        <v/>
      </c>
      <c r="J11" s="147" t="str">
        <f t="shared" si="1"/>
        <v/>
      </c>
      <c r="K11" s="151" t="str">
        <f>IF('Kontrollküsimustik - ISQC'!L11="x","x","")</f>
        <v/>
      </c>
      <c r="L11" s="151" t="str">
        <f>IF('Kontrollküsimustik - ISQC'!M11="x","x","")</f>
        <v/>
      </c>
    </row>
    <row r="12" spans="1:12" ht="51.75" x14ac:dyDescent="0.25">
      <c r="A12" s="130">
        <f>'Kontrollküsimustik - ISQC'!A12</f>
        <v>5</v>
      </c>
      <c r="B12" s="131" t="str">
        <f>IF('Kontrollküsimustik - ISQC'!B12='Kontrollküsimustik - ISQC'!$P$1,"",'Kontrollküsimustik - ISQC'!B12)</f>
        <v/>
      </c>
      <c r="C12" s="131" t="str">
        <f>'Kontrollküsimustik - ISQC'!C12</f>
        <v>AudS §77(1)</v>
      </c>
      <c r="D12" s="138" t="str">
        <f>'Kontrollküsimustik - ISQC'!E12</f>
        <v>Audiitorühingut seaduse alusel esindavatest isikutest peavad vähemalt kolm neljandikku olema mõnes lepinguriigis kutse saanud vandeaudiitorid, kes on Audiitorkogu liikmed.</v>
      </c>
      <c r="E12" s="138" t="str">
        <f>IF('Kontrollküsimustik - ISQC'!P12='Kontrollküsimustik - ISQC'!$Q$1,"",'Kontrollküsimustik - ISQC'!P12)</f>
        <v/>
      </c>
      <c r="F12" s="138" t="str">
        <f>IF('Kontrollküsimustik - ISQC'!O12='Kontrollküsimustik - ISQC'!$Q$1,"",'Kontrollküsimustik - ISQC'!O12)</f>
        <v/>
      </c>
      <c r="G12" s="154" t="str">
        <f t="shared" si="0"/>
        <v/>
      </c>
      <c r="H12" s="151" t="str">
        <f>IF('Kontrollküsimustik - ISQC'!G12="x","x","")</f>
        <v/>
      </c>
      <c r="I12" s="151" t="str">
        <f>IF('Kontrollküsimustik - ISQC'!H12="x","x","")</f>
        <v/>
      </c>
      <c r="J12" s="147" t="str">
        <f t="shared" si="1"/>
        <v/>
      </c>
      <c r="K12" s="151" t="str">
        <f>IF('Kontrollküsimustik - ISQC'!L12="x","x","")</f>
        <v/>
      </c>
      <c r="L12" s="151" t="str">
        <f>IF('Kontrollküsimustik - ISQC'!M12="x","x","")</f>
        <v/>
      </c>
    </row>
    <row r="13" spans="1:12" ht="90" x14ac:dyDescent="0.25">
      <c r="A13" s="130">
        <f>'Kontrollküsimustik - ISQC'!A13</f>
        <v>6</v>
      </c>
      <c r="B13" s="131" t="str">
        <f>IF('Kontrollküsimustik - ISQC'!B13='Kontrollküsimustik - ISQC'!$P$1,"",'Kontrollküsimustik - ISQC'!B13)</f>
        <v/>
      </c>
      <c r="C13" s="131" t="str">
        <f>'Kontrollküsimustik - ISQC'!C13</f>
        <v>AudS §77(2)</v>
      </c>
      <c r="D13" s="138" t="str">
        <f>'Kontrollküsimustik - ISQC'!E13</f>
        <v>Audiitorühingus, mille juhatuses on:
1) kuni kaks liiget, peab vähemalt üks neist olema mõnes lepinguriigis kutse saanud vandeaudiitor, kes on Audiitorkogu liige;
2) kolm liiget, peavad vähemalt kaks neist olema mõnes lepinguriigis kutse saanud vandeaudiitorid, kes on Audiitorkogu liikmed.</v>
      </c>
      <c r="E13" s="138" t="str">
        <f>IF('Kontrollküsimustik - ISQC'!P13='Kontrollküsimustik - ISQC'!$Q$1,"",'Kontrollküsimustik - ISQC'!P13)</f>
        <v/>
      </c>
      <c r="F13" s="138" t="str">
        <f>IF('Kontrollküsimustik - ISQC'!O13='Kontrollküsimustik - ISQC'!$Q$1,"",'Kontrollküsimustik - ISQC'!O13)</f>
        <v/>
      </c>
      <c r="G13" s="154" t="str">
        <f t="shared" si="0"/>
        <v/>
      </c>
      <c r="H13" s="151" t="str">
        <f>IF('Kontrollküsimustik - ISQC'!G13="x","x","")</f>
        <v/>
      </c>
      <c r="I13" s="151" t="str">
        <f>IF('Kontrollküsimustik - ISQC'!H13="x","x","")</f>
        <v/>
      </c>
      <c r="J13" s="147" t="str">
        <f t="shared" si="1"/>
        <v/>
      </c>
      <c r="K13" s="151" t="str">
        <f>IF('Kontrollküsimustik - ISQC'!L13="x","x","")</f>
        <v/>
      </c>
      <c r="L13" s="151" t="str">
        <f>IF('Kontrollküsimustik - ISQC'!M13="x","x","")</f>
        <v/>
      </c>
    </row>
    <row r="14" spans="1:12" ht="102.75" x14ac:dyDescent="0.25">
      <c r="A14" s="130">
        <f>'Kontrollküsimustik - ISQC'!A14</f>
        <v>7</v>
      </c>
      <c r="B14" s="131" t="str">
        <f>IF('Kontrollküsimustik - ISQC'!B14='Kontrollküsimustik - ISQC'!$P$1,"",'Kontrollküsimustik - ISQC'!B14)</f>
        <v/>
      </c>
      <c r="C14" s="131" t="str">
        <f>'Kontrollküsimustik - ISQC'!C14</f>
        <v>AudS §77(3)</v>
      </c>
      <c r="D14" s="138" t="str">
        <f>'Kontrollküsimustik - ISQC'!E14</f>
        <v>Täis- või usaldusühingust audiitorühingus, mida on juhtima õigustatud:
1) kuni kaks osanikku, peab vähemalt üks neist olema mõnes lepinguriigis kutse saanud vandeaudiitor, kes on Audiitorkogu liige;
2) kolm osanikku, peavad vähemalt kaks neist olema mõnes lepinguriigis kutse saanud vandeaudiitorid, kes on Audiitorkogu liikmed.</v>
      </c>
      <c r="E14" s="138" t="str">
        <f>IF('Kontrollküsimustik - ISQC'!P14='Kontrollküsimustik - ISQC'!$Q$1,"",'Kontrollküsimustik - ISQC'!P14)</f>
        <v/>
      </c>
      <c r="F14" s="138" t="str">
        <f>IF('Kontrollküsimustik - ISQC'!O14='Kontrollküsimustik - ISQC'!$Q$1,"",'Kontrollküsimustik - ISQC'!O14)</f>
        <v/>
      </c>
      <c r="G14" s="154" t="str">
        <f t="shared" si="0"/>
        <v/>
      </c>
      <c r="H14" s="151" t="str">
        <f>IF('Kontrollküsimustik - ISQC'!G14="x","x","")</f>
        <v/>
      </c>
      <c r="I14" s="151" t="str">
        <f>IF('Kontrollküsimustik - ISQC'!H14="x","x","")</f>
        <v/>
      </c>
      <c r="J14" s="147" t="str">
        <f t="shared" si="1"/>
        <v/>
      </c>
      <c r="K14" s="151" t="str">
        <f>IF('Kontrollküsimustik - ISQC'!L14="x","x","")</f>
        <v/>
      </c>
      <c r="L14" s="151" t="str">
        <f>IF('Kontrollküsimustik - ISQC'!M14="x","x","")</f>
        <v/>
      </c>
    </row>
    <row r="15" spans="1:12" ht="39" x14ac:dyDescent="0.25">
      <c r="A15" s="130">
        <f>'Kontrollküsimustik - ISQC'!A15</f>
        <v>8</v>
      </c>
      <c r="B15" s="131" t="str">
        <f>IF('Kontrollküsimustik - ISQC'!B15='Kontrollküsimustik - ISQC'!$P$1,"",'Kontrollküsimustik - ISQC'!B15)</f>
        <v/>
      </c>
      <c r="C15" s="131" t="str">
        <f>'Kontrollküsimustik - ISQC'!C15</f>
        <v>AudS §78</v>
      </c>
      <c r="D15" s="138" t="str">
        <f>'Kontrollküsimustik - ISQC'!E15</f>
        <v>Vandeaudiitor võib audiitorteenuse osutamisel seaduse alusel esindada üksnes ühte audiitorühingut, kes on Audiitorkogu liige.</v>
      </c>
      <c r="E15" s="138" t="str">
        <f>IF('Kontrollküsimustik - ISQC'!P15='Kontrollküsimustik - ISQC'!$Q$1,"",'Kontrollküsimustik - ISQC'!P15)</f>
        <v/>
      </c>
      <c r="F15" s="138" t="str">
        <f>IF('Kontrollküsimustik - ISQC'!O15='Kontrollküsimustik - ISQC'!$Q$1,"",'Kontrollküsimustik - ISQC'!O15)</f>
        <v/>
      </c>
      <c r="G15" s="154" t="str">
        <f t="shared" si="0"/>
        <v/>
      </c>
      <c r="H15" s="151" t="str">
        <f>IF('Kontrollküsimustik - ISQC'!G15="x","x","")</f>
        <v/>
      </c>
      <c r="I15" s="151" t="str">
        <f>IF('Kontrollküsimustik - ISQC'!H15="x","x","")</f>
        <v/>
      </c>
      <c r="J15" s="147" t="str">
        <f t="shared" si="1"/>
        <v/>
      </c>
      <c r="K15" s="151" t="str">
        <f>IF('Kontrollküsimustik - ISQC'!L15="x","x","")</f>
        <v/>
      </c>
      <c r="L15" s="151" t="str">
        <f>IF('Kontrollküsimustik - ISQC'!M15="x","x","")</f>
        <v/>
      </c>
    </row>
    <row r="16" spans="1:12" x14ac:dyDescent="0.25">
      <c r="A16" s="133"/>
      <c r="B16" s="134" t="str">
        <f>IF('Kontrollküsimustik - ISQC'!B16='Kontrollküsimustik - ISQC'!$P$1,"",'Kontrollküsimustik - ISQC'!B16)</f>
        <v/>
      </c>
      <c r="C16" s="135" t="str">
        <f>'Kontrollküsimustik - ISQC'!C16</f>
        <v>Kliendileping ja kutsekindlustus</v>
      </c>
      <c r="D16" s="137"/>
      <c r="E16" s="137"/>
      <c r="F16" s="137"/>
      <c r="G16" s="154" t="str">
        <f t="shared" si="0"/>
        <v/>
      </c>
      <c r="H16" s="151" t="str">
        <f>IF('Kontrollküsimustik - ISQC'!G16="x","x","")</f>
        <v/>
      </c>
      <c r="I16" s="151" t="str">
        <f>IF('Kontrollküsimustik - ISQC'!H16="x","x","")</f>
        <v/>
      </c>
      <c r="J16" s="147" t="str">
        <f t="shared" si="1"/>
        <v/>
      </c>
      <c r="K16" s="151" t="str">
        <f>IF('Kontrollküsimustik - ISQC'!L16="x","x","")</f>
        <v/>
      </c>
      <c r="L16" s="151" t="str">
        <f>IF('Kontrollküsimustik - ISQC'!M16="x","x","")</f>
        <v/>
      </c>
    </row>
    <row r="17" spans="1:12" ht="40.5" customHeight="1" x14ac:dyDescent="0.25">
      <c r="A17" s="130">
        <f>'Kontrollküsimustik - ISQC'!A17</f>
        <v>9</v>
      </c>
      <c r="B17" s="131" t="str">
        <f>IF('Kontrollküsimustik - ISQC'!B17='Kontrollküsimustik - ISQC'!$P$1,"",'Kontrollküsimustik - ISQC'!B17)</f>
        <v/>
      </c>
      <c r="C17" s="131" t="str">
        <f>'Kontrollküsimustik - ISQC'!C17</f>
        <v>AudS §55(12)</v>
      </c>
      <c r="D17" s="167" t="str">
        <f>'Kontrollküsimustik - ISQC'!E17</f>
        <v>Leping raamatupidamise aastaaruande kohustusliku auditi tegemiseks sõlmitakse vähemalt kaheks aastaks.</v>
      </c>
      <c r="E17" s="138" t="str">
        <f>IF('Kontrollküsimustik - ISQC'!P17='Kontrollküsimustik - ISQC'!$Q$1,"",'Kontrollküsimustik - ISQC'!P17)</f>
        <v/>
      </c>
      <c r="F17" s="138" t="str">
        <f>IF('Kontrollküsimustik - ISQC'!O17='Kontrollküsimustik - ISQC'!$Q$1,"",'Kontrollküsimustik - ISQC'!O17)</f>
        <v/>
      </c>
      <c r="G17" s="154" t="str">
        <f t="shared" ref="G17" si="2">IF(H17="x","x",IF(I17="x","x",""))</f>
        <v/>
      </c>
      <c r="H17" s="151" t="str">
        <f>IF('Kontrollküsimustik - ISQC'!G17="x","x","")</f>
        <v/>
      </c>
      <c r="I17" s="151" t="str">
        <f>IF('Kontrollküsimustik - ISQC'!H17="x","x","")</f>
        <v/>
      </c>
      <c r="J17" s="147" t="str">
        <f t="shared" ref="J17" si="3">IF(K17="x","x",IF(L17="x","x",""))</f>
        <v/>
      </c>
      <c r="K17" s="151" t="str">
        <f>IF('Kontrollküsimustik - ISQC'!L17="x","x","")</f>
        <v/>
      </c>
      <c r="L17" s="151" t="str">
        <f>IF('Kontrollküsimustik - ISQC'!M17="x","x","")</f>
        <v/>
      </c>
    </row>
    <row r="18" spans="1:12" ht="166.5" x14ac:dyDescent="0.25">
      <c r="A18" s="130">
        <f>'Kontrollküsimustik - ISQC'!A18</f>
        <v>10</v>
      </c>
      <c r="B18" s="131" t="str">
        <f>IF('Kontrollküsimustik - ISQC'!B18='Kontrollküsimustik - ISQC'!$P$1,"",'Kontrollküsimustik - ISQC'!B18)</f>
        <v/>
      </c>
      <c r="C18" s="131" t="str">
        <f>'Kontrollküsimustik - ISQC'!C18</f>
        <v>AudS §55(2)</v>
      </c>
      <c r="D18" s="138" t="str">
        <f>'Kontrollküsimustik - ISQC'!E18</f>
        <v>Kliendilepingus lepitakse kokku vähemalt:
1) audiitorteenuses ja selle objektis;
2) audiitorteenuse osutamise eeldatavas ajalises kestuses tundides;
3) vandeaudiitori aruande või tema kutsetegevuse muu aruande allkirjastajas;
4) konsolideerimisgrupi olemasolul konsolideerimisgrupi audiitorettevõtjas ja raamatupidamise aastaaruande audiitorkontrolli kohustusega konsolideeritava üksuse vandeaudiitori aruande allkirjastajas;
5) audiitorteenuse osutamise tasu (edaspidi kliendilepingu tasu) suuruses ja tasumise korras.</v>
      </c>
      <c r="E18" s="138" t="str">
        <f>IF('Kontrollküsimustik - ISQC'!P18='Kontrollküsimustik - ISQC'!$Q$1,"",'Kontrollküsimustik - ISQC'!P18)</f>
        <v/>
      </c>
      <c r="F18" s="138" t="str">
        <f>IF('Kontrollküsimustik - ISQC'!O18='Kontrollküsimustik - ISQC'!$Q$1,"",'Kontrollküsimustik - ISQC'!O18)</f>
        <v/>
      </c>
      <c r="G18" s="154" t="str">
        <f t="shared" si="0"/>
        <v/>
      </c>
      <c r="H18" s="151" t="str">
        <f>IF('Kontrollküsimustik - ISQC'!G18="x","x","")</f>
        <v/>
      </c>
      <c r="I18" s="151" t="str">
        <f>IF('Kontrollküsimustik - ISQC'!H18="x","x","")</f>
        <v/>
      </c>
      <c r="J18" s="147" t="str">
        <f t="shared" si="1"/>
        <v/>
      </c>
      <c r="K18" s="151" t="str">
        <f>IF('Kontrollküsimustik - ISQC'!L18="x","x","")</f>
        <v/>
      </c>
      <c r="L18" s="151" t="str">
        <f>IF('Kontrollküsimustik - ISQC'!M18="x","x","")</f>
        <v/>
      </c>
    </row>
    <row r="19" spans="1:12" ht="115.5" x14ac:dyDescent="0.25">
      <c r="A19" s="130">
        <f>'Kontrollküsimustik - ISQC'!A19</f>
        <v>11</v>
      </c>
      <c r="B19" s="131" t="str">
        <f>IF('Kontrollküsimustik - ISQC'!B19='Kontrollküsimustik - ISQC'!$P$1,"",'Kontrollküsimustik - ISQC'!B19)</f>
        <v/>
      </c>
      <c r="C19" s="131" t="str">
        <f>'Kontrollküsimustik - ISQC'!C19</f>
        <v>AudS §55(3)</v>
      </c>
      <c r="D19" s="138" t="str">
        <f>'Kontrollküsimustik - ISQC'!E19</f>
        <v>Käesoleva seaduse §-des 50 ja 51 sätestatud audiitorteenuse osutamisel on kliendi kõik tegevjuhtkonna liikmed kohustatud kirjalikult kinnitama vastavalt käesoleva seaduse § 46 alusel kehtestatud või kinnitatud vandeaudiitori kutsetegevuse standardile enne vandeaudiitori aruannet tegevjuhtkonna vastutust. Käesolevas lõikes nimetatud kinnitust võib audiitorettevõtja nõuda ka teisi audiitorteenuseid osutades.</v>
      </c>
      <c r="E19" s="138" t="str">
        <f>IF('Kontrollküsimustik - ISQC'!P19='Kontrollküsimustik - ISQC'!$Q$1,"",'Kontrollküsimustik - ISQC'!P19)</f>
        <v/>
      </c>
      <c r="F19" s="138" t="str">
        <f>IF('Kontrollküsimustik - ISQC'!O19='Kontrollküsimustik - ISQC'!$Q$1,"",'Kontrollküsimustik - ISQC'!O19)</f>
        <v/>
      </c>
      <c r="G19" s="154" t="str">
        <f t="shared" si="0"/>
        <v/>
      </c>
      <c r="H19" s="151" t="str">
        <f>IF('Kontrollküsimustik - ISQC'!G19="x","x","")</f>
        <v/>
      </c>
      <c r="I19" s="151" t="str">
        <f>IF('Kontrollküsimustik - ISQC'!H19="x","x","")</f>
        <v/>
      </c>
      <c r="J19" s="147" t="str">
        <f t="shared" si="1"/>
        <v/>
      </c>
      <c r="K19" s="151" t="str">
        <f>IF('Kontrollküsimustik - ISQC'!L19="x","x","")</f>
        <v/>
      </c>
      <c r="L19" s="151" t="str">
        <f>IF('Kontrollküsimustik - ISQC'!M19="x","x","")</f>
        <v/>
      </c>
    </row>
    <row r="20" spans="1:12" ht="90" x14ac:dyDescent="0.25">
      <c r="A20" s="130">
        <f>'Kontrollküsimustik - ISQC'!A20</f>
        <v>12</v>
      </c>
      <c r="B20" s="131" t="str">
        <f>IF('Kontrollküsimustik - ISQC'!B20='Kontrollküsimustik - ISQC'!$P$1,"",'Kontrollküsimustik - ISQC'!B20)</f>
        <v/>
      </c>
      <c r="C20" s="131" t="str">
        <f>'Kontrollküsimustik - ISQC'!C20</f>
        <v>AudS §55(4)</v>
      </c>
      <c r="D20" s="138" t="str">
        <f>'Kontrollküsimustik - ISQC'!E20</f>
        <v>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v>
      </c>
      <c r="E20" s="138" t="str">
        <f>IF('Kontrollküsimustik - ISQC'!P20='Kontrollküsimustik - ISQC'!$Q$1,"",'Kontrollküsimustik - ISQC'!P20)</f>
        <v/>
      </c>
      <c r="F20" s="138" t="str">
        <f>IF('Kontrollküsimustik - ISQC'!O20='Kontrollküsimustik - ISQC'!$Q$1,"",'Kontrollküsimustik - ISQC'!O20)</f>
        <v/>
      </c>
      <c r="G20" s="154" t="str">
        <f t="shared" si="0"/>
        <v/>
      </c>
      <c r="H20" s="151" t="str">
        <f>IF('Kontrollküsimustik - ISQC'!G20="x","x","")</f>
        <v/>
      </c>
      <c r="I20" s="151" t="str">
        <f>IF('Kontrollküsimustik - ISQC'!H20="x","x","")</f>
        <v/>
      </c>
      <c r="J20" s="147" t="str">
        <f t="shared" si="1"/>
        <v/>
      </c>
      <c r="K20" s="151" t="str">
        <f>IF('Kontrollküsimustik - ISQC'!L20="x","x","")</f>
        <v/>
      </c>
      <c r="L20" s="151" t="str">
        <f>IF('Kontrollküsimustik - ISQC'!M20="x","x","")</f>
        <v/>
      </c>
    </row>
    <row r="21" spans="1:12" ht="230.25" x14ac:dyDescent="0.25">
      <c r="A21" s="130">
        <f>'Kontrollküsimustik - ISQC'!A21</f>
        <v>13</v>
      </c>
      <c r="B21" s="131" t="str">
        <f>IF('Kontrollküsimustik - ISQC'!B21='Kontrollküsimustik - ISQC'!$P$1,"",'Kontrollküsimustik - ISQC'!B21)</f>
        <v/>
      </c>
      <c r="C21" s="131" t="str">
        <f>'Kontrollküsimustik - ISQC'!C21</f>
        <v>AudS §63(2), (3), (5)</v>
      </c>
      <c r="D21" s="138" t="str">
        <f>'Kontrollküsimustik - ISQC'!E21</f>
        <v>Audiitorettevõtja on kohustatud sõlmima kutsekindlustuslepingu järgmistel tingimustel:
1) kindlustusjuhtumiks on audiitorteenuse osutamisega otsese varalise kahju tekitamine;
2) kindlustuskaitse kehtib kahjude kohta, mille tekkimise põhjuseks olnud sündmus või tegu leidis aset kindlustusperioodi jooksul;
3) kindlustussumma vastab käesoleva seaduse §-s 64 sätestatule.
Kutsekindlustusleping peab katma audiitorettevõtja varalise vastutuse vähemalt käesoleva seaduse §-s 64 sätestatud kindlustussumma ulatuses ka käesoleva seaduse § 62 lõikes 4 nimetatud perioodi jooksul.
Kehtiva kutsekindlustuslepingu koopia või kutsekindlustuslepingu kutsekindlustuspoliisi koopia peab audiitorettevõtja esitama registri infosüsteemi vahendusel järelevalvenõukogule viivitamata pärast kutsekindlustuslepingu sõlmimist.</v>
      </c>
      <c r="E21" s="138" t="str">
        <f>IF('Kontrollküsimustik - ISQC'!P21='Kontrollküsimustik - ISQC'!$Q$1,"",'Kontrollküsimustik - ISQC'!P21)</f>
        <v/>
      </c>
      <c r="F21" s="138" t="str">
        <f>IF('Kontrollküsimustik - ISQC'!O21='Kontrollküsimustik - ISQC'!$Q$1,"",'Kontrollküsimustik - ISQC'!O21)</f>
        <v/>
      </c>
      <c r="G21" s="154" t="str">
        <f t="shared" si="0"/>
        <v/>
      </c>
      <c r="H21" s="151" t="str">
        <f>IF('Kontrollküsimustik - ISQC'!G21="x","x","")</f>
        <v/>
      </c>
      <c r="I21" s="151" t="str">
        <f>IF('Kontrollküsimustik - ISQC'!H21="x","x","")</f>
        <v/>
      </c>
      <c r="J21" s="147" t="str">
        <f t="shared" si="1"/>
        <v/>
      </c>
      <c r="K21" s="151" t="str">
        <f>IF('Kontrollküsimustik - ISQC'!L21="x","x","")</f>
        <v/>
      </c>
      <c r="L21" s="151" t="str">
        <f>IF('Kontrollküsimustik - ISQC'!M21="x","x","")</f>
        <v/>
      </c>
    </row>
    <row r="22" spans="1:12" ht="370.5" x14ac:dyDescent="0.25">
      <c r="A22" s="130">
        <f>'Kontrollküsimustik - ISQC'!A22</f>
        <v>14</v>
      </c>
      <c r="B22" s="131" t="str">
        <f>IF('Kontrollküsimustik - ISQC'!B22='Kontrollküsimustik - ISQC'!$P$1,"",'Kontrollküsimustik - ISQC'!B22)</f>
        <v/>
      </c>
      <c r="C22" s="131" t="str">
        <f>'Kontrollküsimustik - ISQC'!C22</f>
        <v>AudS §64</v>
      </c>
      <c r="D22" s="138" t="str">
        <f>'Kontrollküsimustik - ISQC'!E22</f>
        <v>Käesoleva seaduse § 76 lõike 2 punktides 2–4 nimetatud ühinguna tegutseva audiitorettevõtja kutsekindlustuslepingu kindlustussumma peab olema:
1) ühe kindlustusjuhtumi kohta vähemalt eespool nimetatud isiku viimase lõppenud tegevusaruande perioodi kahe suurema kliendilepingu tasude kümnekordne summa, kuid mitte väiksem kui 64 000 eurot;
2) aastas kõigi esitatud nõuete kohta eespool nimetatud isiku viimase lõppenud tegevusaruande perioodi kolme suurema kliendilepingu tasude kümnekordne summa, kuid mitte väiksem kui 64 000 eurot.
Füüsilisest isikust ettevõtjana või täis- või usaldusühinguna tegutseva audiitorettevõtja kutsekindlustuslepingu kindlustussumma peab olema:
1) ühe kindlustusjuhtumi kohta vähemalt eespool nimetatud isiku viimase lõppenud tegevusaruande perioodi kahe suurema kliendilepingu tasude viiekordne summa, kuid mitte väiksem kui 32 000 eurot;
2) aastas kõigi esitatud nõuete kohta eespool nimetatud isiku viimase lõppenud tegevusaruande perioodi kolme suurema kliendilepingu tasude viiekordne summa, kuid mitte väiksem kui 32 000 eurot.
Kutsekindlustuslepingus sätestatud omavastutus ühe kindlustusjuhtumi kohta ei või olla suurem kui:
1) audiitorettevõtja osa-, aktsia- või Euroopa äriühingu põhikapital;
2) 3000 eurot audiitorettevõtjal, kes tegutseb usaldus- või täisühinguna või füüsilisest isikust ettevõtjana.</v>
      </c>
      <c r="E22" s="138" t="str">
        <f>IF('Kontrollküsimustik - ISQC'!P22='Kontrollküsimustik - ISQC'!$Q$1,"",'Kontrollküsimustik - ISQC'!P22)</f>
        <v/>
      </c>
      <c r="F22" s="138" t="str">
        <f>IF('Kontrollküsimustik - ISQC'!O22='Kontrollküsimustik - ISQC'!$Q$1,"",'Kontrollküsimustik - ISQC'!O22)</f>
        <v/>
      </c>
      <c r="G22" s="154" t="str">
        <f t="shared" si="0"/>
        <v/>
      </c>
      <c r="H22" s="151" t="str">
        <f>IF('Kontrollküsimustik - ISQC'!G22="x","x","")</f>
        <v/>
      </c>
      <c r="I22" s="151" t="str">
        <f>IF('Kontrollküsimustik - ISQC'!H22="x","x","")</f>
        <v/>
      </c>
      <c r="J22" s="147" t="str">
        <f t="shared" si="1"/>
        <v/>
      </c>
      <c r="K22" s="151" t="str">
        <f>IF('Kontrollküsimustik - ISQC'!L22="x","x","")</f>
        <v/>
      </c>
      <c r="L22" s="151" t="str">
        <f>IF('Kontrollküsimustik - ISQC'!M22="x","x","")</f>
        <v/>
      </c>
    </row>
    <row r="23" spans="1:12" x14ac:dyDescent="0.25">
      <c r="A23" s="133"/>
      <c r="B23" s="134" t="str">
        <f>IF('Kontrollküsimustik - ISQC'!B23='Kontrollküsimustik - ISQC'!$P$1,"",'Kontrollküsimustik - ISQC'!B23)</f>
        <v/>
      </c>
      <c r="C23" s="135" t="str">
        <f>'Kontrollküsimustik - ISQC'!C23</f>
        <v>Kvaliteedikontrollisüsteemi elemendid</v>
      </c>
      <c r="D23" s="137"/>
      <c r="E23" s="137"/>
      <c r="F23" s="137"/>
      <c r="G23" s="154" t="str">
        <f t="shared" si="0"/>
        <v/>
      </c>
      <c r="H23" s="151" t="str">
        <f>IF('Kontrollküsimustik - ISQC'!G23="x","x","")</f>
        <v/>
      </c>
      <c r="I23" s="151" t="str">
        <f>IF('Kontrollküsimustik - ISQC'!H23="x","x","")</f>
        <v/>
      </c>
      <c r="J23" s="147" t="str">
        <f t="shared" si="1"/>
        <v/>
      </c>
      <c r="K23" s="151" t="str">
        <f>IF('Kontrollküsimustik - ISQC'!L23="x","x","")</f>
        <v/>
      </c>
      <c r="L23" s="151" t="str">
        <f>IF('Kontrollküsimustik - ISQC'!M23="x","x","")</f>
        <v/>
      </c>
    </row>
    <row r="24" spans="1:12" ht="39" x14ac:dyDescent="0.25">
      <c r="A24" s="130">
        <f>'Kontrollküsimustik - ISQC'!A24</f>
        <v>15</v>
      </c>
      <c r="B24" s="131" t="str">
        <f>IF('Kontrollküsimustik - ISQC'!B24='Kontrollküsimustik - ISQC'!$P$1,"",'Kontrollküsimustik - ISQC'!B24)</f>
        <v/>
      </c>
      <c r="C24" s="131" t="str">
        <f>'Kontrollküsimustik - ISQC'!C24</f>
        <v>ISQC(EE)1-16</v>
      </c>
      <c r="D24" s="138" t="str">
        <f>'Kontrollküsimustik - ISQC'!E24</f>
        <v>Ettevõte peab looma ja säilitama kvaliteedikontrollisüsteemi, mis hõlmab poliitikaid ja protseduure, mis käsitlevad iga järgmist elementi:</v>
      </c>
      <c r="E24" s="138" t="str">
        <f>IF('Kontrollküsimustik - ISQC'!P24='Kontrollküsimustik - ISQC'!$Q$1,"",'Kontrollküsimustik - ISQC'!P24)</f>
        <v/>
      </c>
      <c r="F24" s="138" t="str">
        <f>IF('Kontrollküsimustik - ISQC'!O24='Kontrollküsimustik - ISQC'!$Q$1,"",'Kontrollküsimustik - ISQC'!O24)</f>
        <v/>
      </c>
      <c r="G24" s="154" t="str">
        <f t="shared" si="0"/>
        <v/>
      </c>
      <c r="H24" s="151" t="str">
        <f>IF('Kontrollküsimustik - ISQC'!G24="x","x","")</f>
        <v/>
      </c>
      <c r="I24" s="151" t="str">
        <f>IF('Kontrollküsimustik - ISQC'!H24="x","x","")</f>
        <v/>
      </c>
      <c r="J24" s="147" t="str">
        <f t="shared" si="1"/>
        <v/>
      </c>
      <c r="K24" s="151" t="str">
        <f>IF('Kontrollküsimustik - ISQC'!L24="x","x","")</f>
        <v/>
      </c>
      <c r="L24" s="151" t="str">
        <f>IF('Kontrollküsimustik - ISQC'!M24="x","x","")</f>
        <v/>
      </c>
    </row>
    <row r="25" spans="1:12" ht="26.25" x14ac:dyDescent="0.25">
      <c r="A25" s="130">
        <f>'Kontrollküsimustik - ISQC'!A25</f>
        <v>16</v>
      </c>
      <c r="B25" s="131" t="str">
        <f>IF('Kontrollküsimustik - ISQC'!B25='Kontrollküsimustik - ISQC'!$P$1,"",'Kontrollküsimustik - ISQC'!B25)</f>
        <v/>
      </c>
      <c r="C25" s="131" t="str">
        <f>'Kontrollküsimustik - ISQC'!C25</f>
        <v>ISQC(EE)1-16</v>
      </c>
      <c r="D25" s="138" t="str">
        <f>'Kontrollküsimustik - ISQC'!E25</f>
        <v>(a) liidrite kohustused ettevõttes seoses kvaliteediga;</v>
      </c>
      <c r="E25" s="138" t="str">
        <f>IF('Kontrollküsimustik - ISQC'!P25='Kontrollküsimustik - ISQC'!$Q$1,"",'Kontrollküsimustik - ISQC'!P25)</f>
        <v/>
      </c>
      <c r="F25" s="138" t="str">
        <f>IF('Kontrollküsimustik - ISQC'!O25='Kontrollküsimustik - ISQC'!$Q$1,"",'Kontrollküsimustik - ISQC'!O25)</f>
        <v/>
      </c>
      <c r="G25" s="154" t="str">
        <f t="shared" si="0"/>
        <v/>
      </c>
      <c r="H25" s="151" t="str">
        <f>IF('Kontrollküsimustik - ISQC'!G25="x","x","")</f>
        <v/>
      </c>
      <c r="I25" s="151" t="str">
        <f>IF('Kontrollküsimustik - ISQC'!H25="x","x","")</f>
        <v/>
      </c>
      <c r="J25" s="147" t="str">
        <f t="shared" si="1"/>
        <v/>
      </c>
      <c r="K25" s="151" t="str">
        <f>IF('Kontrollküsimustik - ISQC'!L25="x","x","")</f>
        <v/>
      </c>
      <c r="L25" s="151" t="str">
        <f>IF('Kontrollküsimustik - ISQC'!M25="x","x","")</f>
        <v/>
      </c>
    </row>
    <row r="26" spans="1:12" ht="26.25" x14ac:dyDescent="0.25">
      <c r="A26" s="130">
        <f>'Kontrollküsimustik - ISQC'!A26</f>
        <v>17</v>
      </c>
      <c r="B26" s="131" t="str">
        <f>IF('Kontrollküsimustik - ISQC'!B26='Kontrollküsimustik - ISQC'!$P$1,"",'Kontrollküsimustik - ISQC'!B26)</f>
        <v/>
      </c>
      <c r="C26" s="131" t="str">
        <f>'Kontrollküsimustik - ISQC'!C26</f>
        <v>ISQC(EE)1-16</v>
      </c>
      <c r="D26" s="138" t="str">
        <f>'Kontrollküsimustik - ISQC'!E26</f>
        <v>(b) relevantsed eetikanõuded;</v>
      </c>
      <c r="E26" s="138" t="str">
        <f>IF('Kontrollküsimustik - ISQC'!P26='Kontrollküsimustik - ISQC'!$Q$1,"",'Kontrollküsimustik - ISQC'!P26)</f>
        <v/>
      </c>
      <c r="F26" s="138" t="str">
        <f>IF('Kontrollküsimustik - ISQC'!O26='Kontrollküsimustik - ISQC'!$Q$1,"",'Kontrollküsimustik - ISQC'!O26)</f>
        <v/>
      </c>
      <c r="G26" s="154" t="str">
        <f t="shared" si="0"/>
        <v/>
      </c>
      <c r="H26" s="151" t="str">
        <f>IF('Kontrollküsimustik - ISQC'!G26="x","x","")</f>
        <v/>
      </c>
      <c r="I26" s="151" t="str">
        <f>IF('Kontrollküsimustik - ISQC'!H26="x","x","")</f>
        <v/>
      </c>
      <c r="J26" s="147" t="str">
        <f t="shared" si="1"/>
        <v/>
      </c>
      <c r="K26" s="151" t="str">
        <f>IF('Kontrollküsimustik - ISQC'!L26="x","x","")</f>
        <v/>
      </c>
      <c r="L26" s="151" t="str">
        <f>IF('Kontrollküsimustik - ISQC'!M26="x","x","")</f>
        <v/>
      </c>
    </row>
    <row r="27" spans="1:12" ht="26.25" x14ac:dyDescent="0.25">
      <c r="A27" s="130">
        <f>'Kontrollküsimustik - ISQC'!A27</f>
        <v>18</v>
      </c>
      <c r="B27" s="131" t="str">
        <f>IF('Kontrollküsimustik - ISQC'!B27='Kontrollküsimustik - ISQC'!$P$1,"",'Kontrollküsimustik - ISQC'!B27)</f>
        <v/>
      </c>
      <c r="C27" s="131" t="str">
        <f>'Kontrollküsimustik - ISQC'!C27</f>
        <v>ISQC(EE)1-16</v>
      </c>
      <c r="D27" s="138" t="str">
        <f>'Kontrollküsimustik - ISQC'!E27</f>
        <v>(c) kliendisuhete ja spetsiifiliste töövõttude aktsepteerimine ja jätkamine;</v>
      </c>
      <c r="E27" s="138" t="str">
        <f>IF('Kontrollküsimustik - ISQC'!P27='Kontrollküsimustik - ISQC'!$Q$1,"",'Kontrollküsimustik - ISQC'!P27)</f>
        <v/>
      </c>
      <c r="F27" s="138" t="str">
        <f>IF('Kontrollküsimustik - ISQC'!O27='Kontrollküsimustik - ISQC'!$Q$1,"",'Kontrollküsimustik - ISQC'!O27)</f>
        <v/>
      </c>
      <c r="G27" s="154" t="str">
        <f t="shared" si="0"/>
        <v/>
      </c>
      <c r="H27" s="151" t="str">
        <f>IF('Kontrollküsimustik - ISQC'!G27="x","x","")</f>
        <v/>
      </c>
      <c r="I27" s="151" t="str">
        <f>IF('Kontrollküsimustik - ISQC'!H27="x","x","")</f>
        <v/>
      </c>
      <c r="J27" s="147" t="str">
        <f t="shared" si="1"/>
        <v/>
      </c>
      <c r="K27" s="151" t="str">
        <f>IF('Kontrollküsimustik - ISQC'!L27="x","x","")</f>
        <v/>
      </c>
      <c r="L27" s="151" t="str">
        <f>IF('Kontrollküsimustik - ISQC'!M27="x","x","")</f>
        <v/>
      </c>
    </row>
    <row r="28" spans="1:12" ht="26.25" x14ac:dyDescent="0.25">
      <c r="A28" s="130">
        <f>'Kontrollküsimustik - ISQC'!A28</f>
        <v>19</v>
      </c>
      <c r="B28" s="131" t="str">
        <f>IF('Kontrollküsimustik - ISQC'!B28='Kontrollküsimustik - ISQC'!$P$1,"",'Kontrollküsimustik - ISQC'!B28)</f>
        <v/>
      </c>
      <c r="C28" s="131" t="str">
        <f>'Kontrollküsimustik - ISQC'!C28</f>
        <v>ISQC(EE)1-16</v>
      </c>
      <c r="D28" s="138" t="str">
        <f>'Kontrollküsimustik - ISQC'!E28</f>
        <v>(d) inimressursid;</v>
      </c>
      <c r="E28" s="138" t="str">
        <f>IF('Kontrollküsimustik - ISQC'!P28='Kontrollküsimustik - ISQC'!$Q$1,"",'Kontrollküsimustik - ISQC'!P28)</f>
        <v/>
      </c>
      <c r="F28" s="138" t="str">
        <f>IF('Kontrollküsimustik - ISQC'!O28='Kontrollküsimustik - ISQC'!$Q$1,"",'Kontrollküsimustik - ISQC'!O28)</f>
        <v/>
      </c>
      <c r="G28" s="154" t="str">
        <f t="shared" si="0"/>
        <v/>
      </c>
      <c r="H28" s="151" t="str">
        <f>IF('Kontrollküsimustik - ISQC'!G28="x","x","")</f>
        <v/>
      </c>
      <c r="I28" s="151" t="str">
        <f>IF('Kontrollküsimustik - ISQC'!H28="x","x","")</f>
        <v/>
      </c>
      <c r="J28" s="147" t="str">
        <f t="shared" si="1"/>
        <v/>
      </c>
      <c r="K28" s="151" t="str">
        <f>IF('Kontrollküsimustik - ISQC'!L28="x","x","")</f>
        <v/>
      </c>
      <c r="L28" s="151" t="str">
        <f>IF('Kontrollküsimustik - ISQC'!M28="x","x","")</f>
        <v/>
      </c>
    </row>
    <row r="29" spans="1:12" ht="26.25" x14ac:dyDescent="0.25">
      <c r="A29" s="130">
        <f>'Kontrollküsimustik - ISQC'!A29</f>
        <v>20</v>
      </c>
      <c r="B29" s="131" t="str">
        <f>IF('Kontrollküsimustik - ISQC'!B29='Kontrollküsimustik - ISQC'!$P$1,"",'Kontrollküsimustik - ISQC'!B29)</f>
        <v/>
      </c>
      <c r="C29" s="131" t="str">
        <f>'Kontrollküsimustik - ISQC'!C29</f>
        <v>ISQC(EE)1-16</v>
      </c>
      <c r="D29" s="138" t="str">
        <f>'Kontrollküsimustik - ISQC'!E29</f>
        <v>(e) töövõtu läbiviimine;</v>
      </c>
      <c r="E29" s="138" t="str">
        <f>IF('Kontrollküsimustik - ISQC'!P29='Kontrollküsimustik - ISQC'!$Q$1,"",'Kontrollküsimustik - ISQC'!P29)</f>
        <v/>
      </c>
      <c r="F29" s="138" t="str">
        <f>IF('Kontrollküsimustik - ISQC'!O29='Kontrollküsimustik - ISQC'!$Q$1,"",'Kontrollküsimustik - ISQC'!O29)</f>
        <v/>
      </c>
      <c r="G29" s="154" t="str">
        <f t="shared" si="0"/>
        <v/>
      </c>
      <c r="H29" s="151" t="str">
        <f>IF('Kontrollküsimustik - ISQC'!G29="x","x","")</f>
        <v/>
      </c>
      <c r="I29" s="151" t="str">
        <f>IF('Kontrollküsimustik - ISQC'!H29="x","x","")</f>
        <v/>
      </c>
      <c r="J29" s="147" t="str">
        <f t="shared" si="1"/>
        <v/>
      </c>
      <c r="K29" s="151" t="str">
        <f>IF('Kontrollküsimustik - ISQC'!L29="x","x","")</f>
        <v/>
      </c>
      <c r="L29" s="151" t="str">
        <f>IF('Kontrollküsimustik - ISQC'!M29="x","x","")</f>
        <v/>
      </c>
    </row>
    <row r="30" spans="1:12" ht="26.25" x14ac:dyDescent="0.25">
      <c r="A30" s="130">
        <f>'Kontrollküsimustik - ISQC'!A30</f>
        <v>21</v>
      </c>
      <c r="B30" s="131" t="str">
        <f>IF('Kontrollküsimustik - ISQC'!B30='Kontrollküsimustik - ISQC'!$P$1,"",'Kontrollküsimustik - ISQC'!B30)</f>
        <v/>
      </c>
      <c r="C30" s="131" t="str">
        <f>'Kontrollküsimustik - ISQC'!C30</f>
        <v>ISQC(EE)1-16</v>
      </c>
      <c r="D30" s="138" t="str">
        <f>'Kontrollküsimustik - ISQC'!E30</f>
        <v>(f) monitoorimine.</v>
      </c>
      <c r="E30" s="138" t="str">
        <f>IF('Kontrollküsimustik - ISQC'!P30='Kontrollküsimustik - ISQC'!$Q$1,"",'Kontrollküsimustik - ISQC'!P30)</f>
        <v/>
      </c>
      <c r="F30" s="138" t="str">
        <f>IF('Kontrollküsimustik - ISQC'!O30='Kontrollküsimustik - ISQC'!$Q$1,"",'Kontrollküsimustik - ISQC'!O30)</f>
        <v/>
      </c>
      <c r="G30" s="154" t="str">
        <f t="shared" si="0"/>
        <v/>
      </c>
      <c r="H30" s="151" t="str">
        <f>IF('Kontrollküsimustik - ISQC'!G30="x","x","")</f>
        <v/>
      </c>
      <c r="I30" s="151" t="str">
        <f>IF('Kontrollküsimustik - ISQC'!H30="x","x","")</f>
        <v/>
      </c>
      <c r="J30" s="147" t="str">
        <f t="shared" si="1"/>
        <v/>
      </c>
      <c r="K30" s="151" t="str">
        <f>IF('Kontrollküsimustik - ISQC'!L30="x","x","")</f>
        <v/>
      </c>
      <c r="L30" s="151" t="str">
        <f>IF('Kontrollküsimustik - ISQC'!M30="x","x","")</f>
        <v/>
      </c>
    </row>
    <row r="31" spans="1:12" ht="26.25" x14ac:dyDescent="0.25">
      <c r="A31" s="130">
        <f>'Kontrollküsimustik - ISQC'!A31</f>
        <v>22</v>
      </c>
      <c r="B31" s="131" t="str">
        <f>IF('Kontrollküsimustik - ISQC'!B31='Kontrollküsimustik - ISQC'!$P$1,"",'Kontrollküsimustik - ISQC'!B31)</f>
        <v/>
      </c>
      <c r="C31" s="131" t="str">
        <f>'Kontrollküsimustik - ISQC'!C31</f>
        <v>ISQC(EE)1-16.D2</v>
      </c>
      <c r="D31" s="138" t="str">
        <f>'Kontrollküsimustik - ISQC'!E31</f>
        <v>Ettevõte peab kehtestama:</v>
      </c>
      <c r="E31" s="138" t="str">
        <f>IF('Kontrollküsimustik - ISQC'!P31='Kontrollküsimustik - ISQC'!$Q$1,"",'Kontrollküsimustik - ISQC'!P31)</f>
        <v/>
      </c>
      <c r="F31" s="138" t="str">
        <f>IF('Kontrollküsimustik - ISQC'!O31='Kontrollküsimustik - ISQC'!$Q$1,"",'Kontrollküsimustik - ISQC'!O31)</f>
        <v/>
      </c>
      <c r="G31" s="154" t="str">
        <f t="shared" si="0"/>
        <v/>
      </c>
      <c r="H31" s="151" t="str">
        <f>IF('Kontrollküsimustik - ISQC'!G31="x","x","")</f>
        <v/>
      </c>
      <c r="I31" s="151" t="str">
        <f>IF('Kontrollküsimustik - ISQC'!H31="x","x","")</f>
        <v/>
      </c>
      <c r="J31" s="147" t="str">
        <f t="shared" si="1"/>
        <v/>
      </c>
      <c r="K31" s="151" t="str">
        <f>IF('Kontrollküsimustik - ISQC'!L31="x","x","")</f>
        <v/>
      </c>
      <c r="L31" s="151" t="str">
        <f>IF('Kontrollküsimustik - ISQC'!M31="x","x","")</f>
        <v/>
      </c>
    </row>
    <row r="32" spans="1:12" ht="26.25" x14ac:dyDescent="0.25">
      <c r="A32" s="130">
        <f>'Kontrollküsimustik - ISQC'!A32</f>
        <v>23</v>
      </c>
      <c r="B32" s="131" t="str">
        <f>IF('Kontrollküsimustik - ISQC'!B32='Kontrollküsimustik - ISQC'!$P$1,"",'Kontrollküsimustik - ISQC'!B32)</f>
        <v/>
      </c>
      <c r="C32" s="131" t="str">
        <f>'Kontrollküsimustik - ISQC'!C32</f>
        <v>ISQC(EE)1-16.D2</v>
      </c>
      <c r="D32" s="138" t="str">
        <f>'Kontrollküsimustik - ISQC'!E32</f>
        <v>(a) usaldusväärse haldus- ja raamatupidamiskorra;</v>
      </c>
      <c r="E32" s="138" t="str">
        <f>IF('Kontrollküsimustik - ISQC'!P32='Kontrollküsimustik - ISQC'!$Q$1,"",'Kontrollküsimustik - ISQC'!P32)</f>
        <v/>
      </c>
      <c r="F32" s="138" t="str">
        <f>IF('Kontrollküsimustik - ISQC'!O32='Kontrollküsimustik - ISQC'!$Q$1,"",'Kontrollküsimustik - ISQC'!O32)</f>
        <v/>
      </c>
      <c r="G32" s="154" t="str">
        <f t="shared" si="0"/>
        <v/>
      </c>
      <c r="H32" s="151" t="str">
        <f>IF('Kontrollküsimustik - ISQC'!G32="x","x","")</f>
        <v/>
      </c>
      <c r="I32" s="151" t="str">
        <f>IF('Kontrollküsimustik - ISQC'!H32="x","x","")</f>
        <v/>
      </c>
      <c r="J32" s="147" t="str">
        <f t="shared" si="1"/>
        <v/>
      </c>
      <c r="K32" s="151" t="str">
        <f>IF('Kontrollküsimustik - ISQC'!L32="x","x","")</f>
        <v/>
      </c>
      <c r="L32" s="151" t="str">
        <f>IF('Kontrollküsimustik - ISQC'!M32="x","x","")</f>
        <v/>
      </c>
    </row>
    <row r="33" spans="1:12" ht="39" x14ac:dyDescent="0.25">
      <c r="A33" s="130">
        <f>'Kontrollküsimustik - ISQC'!A33</f>
        <v>24</v>
      </c>
      <c r="B33" s="131" t="str">
        <f>IF('Kontrollküsimustik - ISQC'!B33='Kontrollküsimustik - ISQC'!$P$1,"",'Kontrollküsimustik - ISQC'!B33)</f>
        <v/>
      </c>
      <c r="C33" s="131" t="str">
        <f>'Kontrollküsimustik - ISQC'!C33</f>
        <v>ISQC(EE)1-16.D2</v>
      </c>
      <c r="D33" s="138" t="str">
        <f>'Kontrollküsimustik - ISQC'!E33</f>
        <v>(b) sisemise kvaliteedikontrolli toimimise korra, mis tagab otsuste ja protseduuride järgimise kõigil ettevõtte toimimisstruktuuri tasanditel;</v>
      </c>
      <c r="E33" s="138" t="str">
        <f>IF('Kontrollküsimustik - ISQC'!P33='Kontrollküsimustik - ISQC'!$Q$1,"",'Kontrollküsimustik - ISQC'!P33)</f>
        <v/>
      </c>
      <c r="F33" s="138" t="str">
        <f>IF('Kontrollküsimustik - ISQC'!O33='Kontrollküsimustik - ISQC'!$Q$1,"",'Kontrollküsimustik - ISQC'!O33)</f>
        <v/>
      </c>
      <c r="G33" s="154" t="str">
        <f t="shared" si="0"/>
        <v/>
      </c>
      <c r="H33" s="151" t="str">
        <f>IF('Kontrollküsimustik - ISQC'!G33="x","x","")</f>
        <v/>
      </c>
      <c r="I33" s="151" t="str">
        <f>IF('Kontrollküsimustik - ISQC'!H33="x","x","")</f>
        <v/>
      </c>
      <c r="J33" s="147" t="str">
        <f t="shared" si="1"/>
        <v/>
      </c>
      <c r="K33" s="151" t="str">
        <f>IF('Kontrollküsimustik - ISQC'!L33="x","x","")</f>
        <v/>
      </c>
      <c r="L33" s="151" t="str">
        <f>IF('Kontrollküsimustik - ISQC'!M33="x","x","")</f>
        <v/>
      </c>
    </row>
    <row r="34" spans="1:12" ht="26.25" x14ac:dyDescent="0.25">
      <c r="A34" s="130">
        <f>'Kontrollküsimustik - ISQC'!A34</f>
        <v>25</v>
      </c>
      <c r="B34" s="131" t="str">
        <f>IF('Kontrollküsimustik - ISQC'!B34='Kontrollküsimustik - ISQC'!$P$1,"",'Kontrollküsimustik - ISQC'!B34)</f>
        <v/>
      </c>
      <c r="C34" s="131" t="str">
        <f>'Kontrollküsimustik - ISQC'!C34</f>
        <v>ISQC(EE)1-16.D2</v>
      </c>
      <c r="D34" s="138" t="str">
        <f>'Kontrollküsimustik - ISQC'!E34</f>
        <v>(c) tõhusa riskide hindamise korra ning</v>
      </c>
      <c r="E34" s="138" t="str">
        <f>IF('Kontrollküsimustik - ISQC'!P34='Kontrollküsimustik - ISQC'!$Q$1,"",'Kontrollküsimustik - ISQC'!P34)</f>
        <v/>
      </c>
      <c r="F34" s="138" t="str">
        <f>IF('Kontrollküsimustik - ISQC'!O34='Kontrollküsimustik - ISQC'!$Q$1,"",'Kontrollküsimustik - ISQC'!O34)</f>
        <v/>
      </c>
      <c r="G34" s="154" t="str">
        <f t="shared" si="0"/>
        <v/>
      </c>
      <c r="H34" s="151" t="str">
        <f>IF('Kontrollküsimustik - ISQC'!G34="x","x","")</f>
        <v/>
      </c>
      <c r="I34" s="151" t="str">
        <f>IF('Kontrollküsimustik - ISQC'!H34="x","x","")</f>
        <v/>
      </c>
      <c r="J34" s="147" t="str">
        <f t="shared" si="1"/>
        <v/>
      </c>
      <c r="K34" s="151" t="str">
        <f>IF('Kontrollküsimustik - ISQC'!L34="x","x","")</f>
        <v/>
      </c>
      <c r="L34" s="151" t="str">
        <f>IF('Kontrollküsimustik - ISQC'!M34="x","x","")</f>
        <v/>
      </c>
    </row>
    <row r="35" spans="1:12" ht="26.25" x14ac:dyDescent="0.25">
      <c r="A35" s="130">
        <f>'Kontrollküsimustik - ISQC'!A35</f>
        <v>26</v>
      </c>
      <c r="B35" s="131" t="str">
        <f>IF('Kontrollküsimustik - ISQC'!B35='Kontrollküsimustik - ISQC'!$P$1,"",'Kontrollküsimustik - ISQC'!B35)</f>
        <v/>
      </c>
      <c r="C35" s="131" t="str">
        <f>'Kontrollküsimustik - ISQC'!C35</f>
        <v>ISQC(EE)1-16.D2</v>
      </c>
      <c r="D35" s="138" t="str">
        <f>'Kontrollküsimustik - ISQC'!E35</f>
        <v>(d) tõhusa korra infotöötlussüsteemide kontrollimiseks ja kaitsmiseks.</v>
      </c>
      <c r="E35" s="138" t="str">
        <f>IF('Kontrollküsimustik - ISQC'!P35='Kontrollküsimustik - ISQC'!$Q$1,"",'Kontrollküsimustik - ISQC'!P35)</f>
        <v/>
      </c>
      <c r="F35" s="138" t="str">
        <f>IF('Kontrollküsimustik - ISQC'!O35='Kontrollküsimustik - ISQC'!$Q$1,"",'Kontrollküsimustik - ISQC'!O35)</f>
        <v/>
      </c>
      <c r="G35" s="154" t="str">
        <f t="shared" si="0"/>
        <v/>
      </c>
      <c r="H35" s="151" t="str">
        <f>IF('Kontrollküsimustik - ISQC'!G35="x","x","")</f>
        <v/>
      </c>
      <c r="I35" s="151" t="str">
        <f>IF('Kontrollküsimustik - ISQC'!H35="x","x","")</f>
        <v/>
      </c>
      <c r="J35" s="147" t="str">
        <f t="shared" si="1"/>
        <v/>
      </c>
      <c r="K35" s="151" t="str">
        <f>IF('Kontrollküsimustik - ISQC'!L35="x","x","")</f>
        <v/>
      </c>
      <c r="L35" s="151" t="str">
        <f>IF('Kontrollküsimustik - ISQC'!M35="x","x","")</f>
        <v/>
      </c>
    </row>
    <row r="36" spans="1:12" ht="77.25" x14ac:dyDescent="0.25">
      <c r="A36" s="130">
        <f>'Kontrollküsimustik - ISQC'!A36</f>
        <v>27</v>
      </c>
      <c r="B36" s="131" t="str">
        <f>IF('Kontrollküsimustik - ISQC'!B36='Kontrollküsimustik - ISQC'!$P$1,"",'Kontrollküsimustik - ISQC'!B36)</f>
        <v/>
      </c>
      <c r="C36" s="131" t="str">
        <f>'Kontrollküsimustik - ISQC'!C36</f>
        <v>ISQC(EE)1-16.D3</v>
      </c>
      <c r="D36" s="138" t="str">
        <f>'Kontrollküsimustik - ISQC'!E36</f>
        <v>Ettevõttes peab olema kehtestatud asjakohane kord, mille kohaselt ettevõtte töötajad saavad teatada võimalikest või tegelikest käesoleva standardi, audiitortegevuse seaduse või määruse (EL) nr 537/2014 rikkumistest asutusesiseselt selleks määratud kanali kaudu.</v>
      </c>
      <c r="E36" s="138" t="str">
        <f>IF('Kontrollküsimustik - ISQC'!P36='Kontrollküsimustik - ISQC'!$Q$1,"",'Kontrollküsimustik - ISQC'!P36)</f>
        <v/>
      </c>
      <c r="F36" s="138" t="str">
        <f>IF('Kontrollküsimustik - ISQC'!O36='Kontrollküsimustik - ISQC'!$Q$1,"",'Kontrollküsimustik - ISQC'!O36)</f>
        <v/>
      </c>
      <c r="G36" s="154" t="str">
        <f t="shared" si="0"/>
        <v/>
      </c>
      <c r="H36" s="151" t="str">
        <f>IF('Kontrollküsimustik - ISQC'!G36="x","x","")</f>
        <v/>
      </c>
      <c r="I36" s="151" t="str">
        <f>IF('Kontrollküsimustik - ISQC'!H36="x","x","")</f>
        <v/>
      </c>
      <c r="J36" s="147" t="str">
        <f t="shared" si="1"/>
        <v/>
      </c>
      <c r="K36" s="151" t="str">
        <f>IF('Kontrollküsimustik - ISQC'!L36="x","x","")</f>
        <v/>
      </c>
      <c r="L36" s="151" t="str">
        <f>IF('Kontrollküsimustik - ISQC'!M36="x","x","")</f>
        <v/>
      </c>
    </row>
    <row r="37" spans="1:12" ht="39" x14ac:dyDescent="0.25">
      <c r="A37" s="130">
        <f>'Kontrollküsimustik - ISQC'!A37</f>
        <v>28</v>
      </c>
      <c r="B37" s="131" t="str">
        <f>IF('Kontrollküsimustik - ISQC'!B37='Kontrollküsimustik - ISQC'!$P$1,"",'Kontrollküsimustik - ISQC'!B37)</f>
        <v/>
      </c>
      <c r="C37" s="131" t="str">
        <f>'Kontrollküsimustik - ISQC'!C37</f>
        <v>ISQC(EE)1-17</v>
      </c>
      <c r="D37" s="138" t="str">
        <f>'Kontrollküsimustik - ISQC'!E37</f>
        <v>Ettevõte peab oma poliitikad ja protseduurid dokumenteerima ja edastama nende osas informatsiooni ettevõtte personalile.</v>
      </c>
      <c r="E37" s="138" t="str">
        <f>IF('Kontrollküsimustik - ISQC'!P37='Kontrollküsimustik - ISQC'!$Q$1,"",'Kontrollküsimustik - ISQC'!P37)</f>
        <v/>
      </c>
      <c r="F37" s="138" t="str">
        <f>IF('Kontrollküsimustik - ISQC'!O37='Kontrollküsimustik - ISQC'!$Q$1,"",'Kontrollküsimustik - ISQC'!O37)</f>
        <v/>
      </c>
      <c r="G37" s="154" t="str">
        <f t="shared" si="0"/>
        <v/>
      </c>
      <c r="H37" s="151" t="str">
        <f>IF('Kontrollküsimustik - ISQC'!G37="x","x","")</f>
        <v/>
      </c>
      <c r="I37" s="151" t="str">
        <f>IF('Kontrollküsimustik - ISQC'!H37="x","x","")</f>
        <v/>
      </c>
      <c r="J37" s="147" t="str">
        <f t="shared" si="1"/>
        <v/>
      </c>
      <c r="K37" s="151" t="str">
        <f>IF('Kontrollküsimustik - ISQC'!L37="x","x","")</f>
        <v/>
      </c>
      <c r="L37" s="151" t="str">
        <f>IF('Kontrollküsimustik - ISQC'!M37="x","x","")</f>
        <v/>
      </c>
    </row>
    <row r="38" spans="1:12" x14ac:dyDescent="0.25">
      <c r="A38" s="133"/>
      <c r="B38" s="134" t="str">
        <f>IF('Kontrollküsimustik - ISQC'!B38='Kontrollküsimustik - ISQC'!$P$1,"",'Kontrollküsimustik - ISQC'!B38)</f>
        <v/>
      </c>
      <c r="C38" s="135" t="str">
        <f>'Kontrollküsimustik - ISQC'!C38</f>
        <v>Liidrite kohustused ettevõttes seoses kvaliteediga</v>
      </c>
      <c r="D38" s="137"/>
      <c r="E38" s="137"/>
      <c r="F38" s="137"/>
      <c r="G38" s="154" t="str">
        <f t="shared" si="0"/>
        <v/>
      </c>
      <c r="H38" s="151" t="str">
        <f>IF('Kontrollküsimustik - ISQC'!G38="x","x","")</f>
        <v/>
      </c>
      <c r="I38" s="151" t="str">
        <f>IF('Kontrollküsimustik - ISQC'!H38="x","x","")</f>
        <v/>
      </c>
      <c r="J38" s="147" t="str">
        <f t="shared" si="1"/>
        <v/>
      </c>
      <c r="K38" s="151" t="str">
        <f>IF('Kontrollküsimustik - ISQC'!L38="x","x","")</f>
        <v/>
      </c>
      <c r="L38" s="151" t="str">
        <f>IF('Kontrollküsimustik - ISQC'!M38="x","x","")</f>
        <v/>
      </c>
    </row>
    <row r="39" spans="1:12" ht="115.5" x14ac:dyDescent="0.25">
      <c r="A39" s="130">
        <f>'Kontrollküsimustik - ISQC'!A39</f>
        <v>29</v>
      </c>
      <c r="B39" s="131" t="str">
        <f>IF('Kontrollküsimustik - ISQC'!B39='Kontrollküsimustik - ISQC'!$P$1,"",'Kontrollküsimustik - ISQC'!B39)</f>
        <v/>
      </c>
      <c r="C39" s="131" t="str">
        <f>'Kontrollküsimustik - ISQC'!C39</f>
        <v>ISQC(EE)1-18</v>
      </c>
      <c r="D39" s="138" t="str">
        <f>'Kontrollküsimustik - ISQC'!E39</f>
        <v>Ettevõte peab kehtestama poliitikad ja protseduurid, mis on kavandatud edendama sisemist kultuuri, mis tunnustab kvaliteedi hädavajalikkust töövõttude läbiviimisel. Selliste poliitikate ja protseduuridega peab nõudma, et ettevõtte tegevdirektor (või temaga võrdväärne isik) või juhul, kui asjakohane, ettevõtte partnerite tegevjuhtkond (või sellega võrdväärne organ) võtab lõpliku vastutuse ettevõtte kvaliteedikontrollisüsteemi eest.</v>
      </c>
      <c r="E39" s="138" t="str">
        <f>IF('Kontrollküsimustik - ISQC'!P39='Kontrollküsimustik - ISQC'!$Q$1,"",'Kontrollküsimustik - ISQC'!P39)</f>
        <v/>
      </c>
      <c r="F39" s="138" t="str">
        <f>IF('Kontrollküsimustik - ISQC'!O39='Kontrollküsimustik - ISQC'!$Q$1,"",'Kontrollküsimustik - ISQC'!O39)</f>
        <v/>
      </c>
      <c r="G39" s="154" t="str">
        <f t="shared" si="0"/>
        <v/>
      </c>
      <c r="H39" s="151" t="str">
        <f>IF('Kontrollküsimustik - ISQC'!G39="x","x","")</f>
        <v/>
      </c>
      <c r="I39" s="151" t="str">
        <f>IF('Kontrollküsimustik - ISQC'!H39="x","x","")</f>
        <v/>
      </c>
      <c r="J39" s="147" t="str">
        <f t="shared" si="1"/>
        <v/>
      </c>
      <c r="K39" s="151" t="str">
        <f>IF('Kontrollküsimustik - ISQC'!L39="x","x","")</f>
        <v/>
      </c>
      <c r="L39" s="151" t="str">
        <f>IF('Kontrollküsimustik - ISQC'!M39="x","x","")</f>
        <v/>
      </c>
    </row>
    <row r="40" spans="1:12" ht="90" x14ac:dyDescent="0.25">
      <c r="A40" s="130">
        <f>'Kontrollküsimustik - ISQC'!A40</f>
        <v>30</v>
      </c>
      <c r="B40" s="131" t="str">
        <f>IF('Kontrollküsimustik - ISQC'!B40='Kontrollküsimustik - ISQC'!$P$1,"",'Kontrollküsimustik - ISQC'!B40)</f>
        <v/>
      </c>
      <c r="C40" s="131" t="str">
        <f>'Kontrollküsimustik - ISQC'!C40</f>
        <v>ISQC(EE)1-19</v>
      </c>
      <c r="D40" s="138" t="str">
        <f>'Kontrollküsimustik - ISQC'!E40</f>
        <v>Ettevõte peab kehtestama sellised poliitikad ja protseduurid, et mis tahes isikul või isikutel, kellele ettevõtte tegevdirektor või ettevõtte partnerite tegevjuhtkond on määranud vastutuse ettevõtte kvaliteedikontrollisüsteemi toimimise eest, on piisavad ja asjakohased kogemused ja võimekus ning vajalikud volitused selle vastutuse võtmiseks.</v>
      </c>
      <c r="E40" s="138" t="str">
        <f>IF('Kontrollküsimustik - ISQC'!P40='Kontrollküsimustik - ISQC'!$Q$1,"",'Kontrollküsimustik - ISQC'!P40)</f>
        <v/>
      </c>
      <c r="F40" s="138" t="str">
        <f>IF('Kontrollküsimustik - ISQC'!O40='Kontrollküsimustik - ISQC'!$Q$1,"",'Kontrollküsimustik - ISQC'!O40)</f>
        <v/>
      </c>
      <c r="G40" s="154" t="str">
        <f t="shared" si="0"/>
        <v/>
      </c>
      <c r="H40" s="151" t="str">
        <f>IF('Kontrollküsimustik - ISQC'!G40="x","x","")</f>
        <v/>
      </c>
      <c r="I40" s="151" t="str">
        <f>IF('Kontrollküsimustik - ISQC'!H40="x","x","")</f>
        <v/>
      </c>
      <c r="J40" s="147" t="str">
        <f t="shared" si="1"/>
        <v/>
      </c>
      <c r="K40" s="151" t="str">
        <f>IF('Kontrollküsimustik - ISQC'!L40="x","x","")</f>
        <v/>
      </c>
      <c r="L40" s="151" t="str">
        <f>IF('Kontrollküsimustik - ISQC'!M40="x","x","")</f>
        <v/>
      </c>
    </row>
    <row r="41" spans="1:12" x14ac:dyDescent="0.25">
      <c r="A41" s="133"/>
      <c r="B41" s="134" t="str">
        <f>IF('Kontrollküsimustik - ISQC'!B41='Kontrollküsimustik - ISQC'!$P$1,"",'Kontrollküsimustik - ISQC'!B41)</f>
        <v/>
      </c>
      <c r="C41" s="135" t="str">
        <f>'Kontrollküsimustik - ISQC'!C41</f>
        <v>Relevantsed eetikanõuded</v>
      </c>
      <c r="D41" s="137"/>
      <c r="E41" s="137"/>
      <c r="F41" s="137"/>
      <c r="G41" s="154" t="str">
        <f t="shared" si="0"/>
        <v/>
      </c>
      <c r="H41" s="151" t="str">
        <f>IF('Kontrollküsimustik - ISQC'!G41="x","x","")</f>
        <v/>
      </c>
      <c r="I41" s="151" t="str">
        <f>IF('Kontrollküsimustik - ISQC'!H41="x","x","")</f>
        <v/>
      </c>
      <c r="J41" s="147" t="str">
        <f t="shared" si="1"/>
        <v/>
      </c>
      <c r="K41" s="151" t="str">
        <f>IF('Kontrollküsimustik - ISQC'!L41="x","x","")</f>
        <v/>
      </c>
      <c r="L41" s="151" t="str">
        <f>IF('Kontrollküsimustik - ISQC'!M41="x","x","")</f>
        <v/>
      </c>
    </row>
    <row r="42" spans="1:12" ht="51.75" x14ac:dyDescent="0.25">
      <c r="A42" s="130">
        <f>'Kontrollküsimustik - ISQC'!A42</f>
        <v>31</v>
      </c>
      <c r="B42" s="131" t="str">
        <f>IF('Kontrollküsimustik - ISQC'!B42='Kontrollküsimustik - ISQC'!$P$1,"",'Kontrollküsimustik - ISQC'!B42)</f>
        <v/>
      </c>
      <c r="C42" s="131" t="str">
        <f>'Kontrollküsimustik - ISQC'!C42</f>
        <v>ISQC(EE)1-20</v>
      </c>
      <c r="D42" s="138" t="str">
        <f>'Kontrollküsimustik - ISQC'!E42</f>
        <v>Ettevõte peab kehtestama poliitikad ja protseduurid, mis on kavandatud andma ettevõttele põhjendatud kindluse selles, et ettevõte ja selle personal on vastavuses relevantsete eetikanõuetega.</v>
      </c>
      <c r="E42" s="138" t="str">
        <f>IF('Kontrollküsimustik - ISQC'!P42='Kontrollküsimustik - ISQC'!$Q$1,"",'Kontrollküsimustik - ISQC'!P42)</f>
        <v/>
      </c>
      <c r="F42" s="138" t="str">
        <f>IF('Kontrollküsimustik - ISQC'!O42='Kontrollküsimustik - ISQC'!$Q$1,"",'Kontrollküsimustik - ISQC'!O42)</f>
        <v/>
      </c>
      <c r="G42" s="154" t="str">
        <f t="shared" si="0"/>
        <v/>
      </c>
      <c r="H42" s="151" t="str">
        <f>IF('Kontrollküsimustik - ISQC'!G42="x","x","")</f>
        <v/>
      </c>
      <c r="I42" s="151" t="str">
        <f>IF('Kontrollküsimustik - ISQC'!H42="x","x","")</f>
        <v/>
      </c>
      <c r="J42" s="147" t="str">
        <f t="shared" si="1"/>
        <v/>
      </c>
      <c r="K42" s="151" t="str">
        <f>IF('Kontrollküsimustik - ISQC'!L42="x","x","")</f>
        <v/>
      </c>
      <c r="L42" s="151" t="str">
        <f>IF('Kontrollküsimustik - ISQC'!M42="x","x","")</f>
        <v/>
      </c>
    </row>
    <row r="43" spans="1:12" ht="64.5" x14ac:dyDescent="0.25">
      <c r="A43" s="130">
        <f>'Kontrollküsimustik - ISQC'!A43</f>
        <v>32</v>
      </c>
      <c r="B43" s="131" t="str">
        <f>IF('Kontrollküsimustik - ISQC'!B43='Kontrollküsimustik - ISQC'!$P$1,"",'Kontrollküsimustik - ISQC'!B43)</f>
        <v/>
      </c>
      <c r="C43" s="131" t="str">
        <f>'Kontrollküsimustik - ISQC'!C43</f>
        <v>ISQC(EE)1-20.D1</v>
      </c>
      <c r="D43" s="138" t="str">
        <f>'Kontrollküsimustik - ISQC'!E43</f>
        <v>Poliitikad ja protseduurid peavad võimaldama asjakohaselt ja tõhusalt tegeleda juhtumitega, millel on või võivad olla tõsised tagajärjed tema kohustusliku auditi toimingute usaldusväärsusele, ning selliste juhtumite dokumenteerimiseks.</v>
      </c>
      <c r="E43" s="138" t="str">
        <f>IF('Kontrollküsimustik - ISQC'!P43='Kontrollküsimustik - ISQC'!$Q$1,"",'Kontrollküsimustik - ISQC'!P43)</f>
        <v/>
      </c>
      <c r="F43" s="138" t="str">
        <f>IF('Kontrollküsimustik - ISQC'!O43='Kontrollküsimustik - ISQC'!$Q$1,"",'Kontrollküsimustik - ISQC'!O43)</f>
        <v/>
      </c>
      <c r="G43" s="154" t="str">
        <f t="shared" si="0"/>
        <v/>
      </c>
      <c r="H43" s="151" t="str">
        <f>IF('Kontrollküsimustik - ISQC'!G43="x","x","")</f>
        <v/>
      </c>
      <c r="I43" s="151" t="str">
        <f>IF('Kontrollküsimustik - ISQC'!H43="x","x","")</f>
        <v/>
      </c>
      <c r="J43" s="147" t="str">
        <f t="shared" si="1"/>
        <v/>
      </c>
      <c r="K43" s="151" t="str">
        <f>IF('Kontrollküsimustik - ISQC'!L43="x","x","")</f>
        <v/>
      </c>
      <c r="L43" s="151" t="str">
        <f>IF('Kontrollküsimustik - ISQC'!M43="x","x","")</f>
        <v/>
      </c>
    </row>
    <row r="44" spans="1:12" ht="51.75" x14ac:dyDescent="0.25">
      <c r="A44" s="130">
        <f>'Kontrollküsimustik - ISQC'!A44</f>
        <v>33</v>
      </c>
      <c r="B44" s="131" t="str">
        <f>IF('Kontrollküsimustik - ISQC'!B44='Kontrollküsimustik - ISQC'!$P$1,"",'Kontrollküsimustik - ISQC'!B44)</f>
        <v/>
      </c>
      <c r="C44" s="131" t="str">
        <f>'Kontrollküsimustik - ISQC'!C44</f>
        <v>AudS §157(1)</v>
      </c>
      <c r="D44" s="138" t="str">
        <f>'Kontrollküsimustik - ISQC'!E44</f>
        <v>Audiitorkogu liige on kohustatud koostama ja registri infosüsteemi vahendusel Audiitorkogule esitama tegevusaruande perioodi lõpule järgneva 50 päeva jooksul tegevusaruande.</v>
      </c>
      <c r="E44" s="138" t="str">
        <f>IF('Kontrollküsimustik - ISQC'!P44='Kontrollküsimustik - ISQC'!$Q$1,"",'Kontrollküsimustik - ISQC'!P44)</f>
        <v/>
      </c>
      <c r="F44" s="138" t="str">
        <f>IF('Kontrollküsimustik - ISQC'!O44='Kontrollküsimustik - ISQC'!$Q$1,"",'Kontrollküsimustik - ISQC'!O44)</f>
        <v/>
      </c>
      <c r="G44" s="154" t="str">
        <f t="shared" si="0"/>
        <v/>
      </c>
      <c r="H44" s="151" t="str">
        <f>IF('Kontrollküsimustik - ISQC'!G44="x","x","")</f>
        <v/>
      </c>
      <c r="I44" s="151" t="str">
        <f>IF('Kontrollküsimustik - ISQC'!H44="x","x","")</f>
        <v/>
      </c>
      <c r="J44" s="147" t="str">
        <f t="shared" si="1"/>
        <v/>
      </c>
      <c r="K44" s="151" t="str">
        <f>IF('Kontrollküsimustik - ISQC'!L44="x","x","")</f>
        <v/>
      </c>
      <c r="L44" s="151" t="str">
        <f>IF('Kontrollküsimustik - ISQC'!M44="x","x","")</f>
        <v/>
      </c>
    </row>
    <row r="45" spans="1:12" ht="90" x14ac:dyDescent="0.25">
      <c r="A45" s="130">
        <f>'Kontrollküsimustik - ISQC'!A45</f>
        <v>34</v>
      </c>
      <c r="B45" s="131" t="str">
        <f>IF('Kontrollküsimustik - ISQC'!B45='Kontrollküsimustik - ISQC'!$P$1,"",'Kontrollküsimustik - ISQC'!B45)</f>
        <v/>
      </c>
      <c r="C45" s="131" t="str">
        <f>'Kontrollküsimustik - ISQC'!C45</f>
        <v>AudS §55(4)</v>
      </c>
      <c r="D45" s="138" t="str">
        <f>'Kontrollküsimustik - ISQC'!E45</f>
        <v>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v>
      </c>
      <c r="E45" s="138" t="str">
        <f>IF('Kontrollküsimustik - ISQC'!P45='Kontrollküsimustik - ISQC'!$Q$1,"",'Kontrollküsimustik - ISQC'!P45)</f>
        <v/>
      </c>
      <c r="F45" s="138" t="str">
        <f>IF('Kontrollküsimustik - ISQC'!O45='Kontrollküsimustik - ISQC'!$Q$1,"",'Kontrollküsimustik - ISQC'!O45)</f>
        <v/>
      </c>
      <c r="G45" s="154" t="str">
        <f t="shared" si="0"/>
        <v/>
      </c>
      <c r="H45" s="151" t="str">
        <f>IF('Kontrollküsimustik - ISQC'!G45="x","x","")</f>
        <v/>
      </c>
      <c r="I45" s="151" t="str">
        <f>IF('Kontrollküsimustik - ISQC'!H45="x","x","")</f>
        <v/>
      </c>
      <c r="J45" s="147" t="str">
        <f t="shared" si="1"/>
        <v/>
      </c>
      <c r="K45" s="151" t="str">
        <f>IF('Kontrollküsimustik - ISQC'!L45="x","x","")</f>
        <v/>
      </c>
      <c r="L45" s="151" t="str">
        <f>IF('Kontrollküsimustik - ISQC'!M45="x","x","")</f>
        <v/>
      </c>
    </row>
    <row r="46" spans="1:12" ht="90" x14ac:dyDescent="0.25">
      <c r="A46" s="130">
        <f>'Kontrollküsimustik - ISQC'!A46</f>
        <v>35</v>
      </c>
      <c r="B46" s="131" t="str">
        <f>IF('Kontrollküsimustik - ISQC'!B46='Kontrollküsimustik - ISQC'!$P$1,"",'Kontrollküsimustik - ISQC'!B46)</f>
        <v/>
      </c>
      <c r="C46" s="131" t="str">
        <f>'Kontrollküsimustik - ISQC'!C46</f>
        <v>AudS §158(1)</v>
      </c>
      <c r="D46" s="138" t="str">
        <f>'Kontrollküsimustik - ISQC'!E46</f>
        <v>Avaliku huvi üksusega kliendilepingulises suhtes olev audiitorettevõtja on kohustatud koostama ja registri infosüsteemi vahendusel Audiitorkogule esitama läbipaistvusaruande hiljemalt 30. septembril ning avalikustama samaks tähtpäevaks selle ka oma kodulehel või viimase puudumisel Audiitorkogu kodulehel.</v>
      </c>
      <c r="E46" s="138" t="str">
        <f>IF('Kontrollküsimustik - ISQC'!P46='Kontrollküsimustik - ISQC'!$Q$1,"",'Kontrollküsimustik - ISQC'!P46)</f>
        <v/>
      </c>
      <c r="F46" s="138" t="str">
        <f>IF('Kontrollküsimustik - ISQC'!O46='Kontrollküsimustik - ISQC'!$Q$1,"",'Kontrollküsimustik - ISQC'!O46)</f>
        <v/>
      </c>
      <c r="G46" s="154" t="str">
        <f t="shared" si="0"/>
        <v/>
      </c>
      <c r="H46" s="151" t="str">
        <f>IF('Kontrollküsimustik - ISQC'!G46="x","x","")</f>
        <v/>
      </c>
      <c r="I46" s="151" t="str">
        <f>IF('Kontrollküsimustik - ISQC'!H46="x","x","")</f>
        <v/>
      </c>
      <c r="J46" s="147" t="str">
        <f t="shared" si="1"/>
        <v/>
      </c>
      <c r="K46" s="151" t="str">
        <f>IF('Kontrollküsimustik - ISQC'!L46="x","x","")</f>
        <v/>
      </c>
      <c r="L46" s="151" t="str">
        <f>IF('Kontrollküsimustik - ISQC'!M46="x","x","")</f>
        <v/>
      </c>
    </row>
    <row r="47" spans="1:12" ht="102.75" x14ac:dyDescent="0.25">
      <c r="A47" s="130">
        <f>'Kontrollküsimustik - ISQC'!A47</f>
        <v>36</v>
      </c>
      <c r="B47" s="131" t="str">
        <f>IF('Kontrollküsimustik - ISQC'!B47='Kontrollküsimustik - ISQC'!$P$1,"",'Kontrollküsimustik - ISQC'!B47)</f>
        <v>Sõltumatus</v>
      </c>
      <c r="C47" s="131" t="str">
        <f>'Kontrollküsimustik - ISQC'!C47</f>
        <v>ISQC(EE)1-21</v>
      </c>
      <c r="D47" s="138" t="str">
        <f>'Kontrollküsimustik - ISQC'!E47</f>
        <v>Ettevõte peab kehtestama poliitikad ja protseduurid, mis on kavandatud andma ettevõttele põhjendatud kindluse selles, et ettevõte ja selle personal ning, kus rakendatav, teised, kes alluvad sõltumatuse nõuetele (sealhulgas võrgustikku kuuluva ettevõtte personal) säilitavad sõltumatuse seal, kus seda nõuavad relevantsed eetikanõuded. Sellised poliitikad ja protseduurid peavad võimaldama ettevõttel:</v>
      </c>
      <c r="E47" s="138" t="str">
        <f>IF('Kontrollküsimustik - ISQC'!P47='Kontrollküsimustik - ISQC'!$Q$1,"",'Kontrollküsimustik - ISQC'!P47)</f>
        <v/>
      </c>
      <c r="F47" s="138" t="str">
        <f>IF('Kontrollküsimustik - ISQC'!O47='Kontrollküsimustik - ISQC'!$Q$1,"",'Kontrollküsimustik - ISQC'!O47)</f>
        <v/>
      </c>
      <c r="G47" s="154" t="str">
        <f t="shared" si="0"/>
        <v/>
      </c>
      <c r="H47" s="151" t="str">
        <f>IF('Kontrollküsimustik - ISQC'!G47="x","x","")</f>
        <v/>
      </c>
      <c r="I47" s="151" t="str">
        <f>IF('Kontrollküsimustik - ISQC'!H47="x","x","")</f>
        <v/>
      </c>
      <c r="J47" s="147" t="str">
        <f t="shared" si="1"/>
        <v/>
      </c>
      <c r="K47" s="151" t="str">
        <f>IF('Kontrollküsimustik - ISQC'!L47="x","x","")</f>
        <v/>
      </c>
      <c r="L47" s="151" t="str">
        <f>IF('Kontrollküsimustik - ISQC'!M47="x","x","")</f>
        <v/>
      </c>
    </row>
    <row r="48" spans="1:12" ht="39" x14ac:dyDescent="0.25">
      <c r="A48" s="130">
        <f>'Kontrollküsimustik - ISQC'!A48</f>
        <v>37</v>
      </c>
      <c r="B48" s="131" t="str">
        <f>IF('Kontrollküsimustik - ISQC'!B48='Kontrollküsimustik - ISQC'!$P$1,"",'Kontrollküsimustik - ISQC'!B48)</f>
        <v/>
      </c>
      <c r="C48" s="131" t="str">
        <f>'Kontrollküsimustik - ISQC'!C48</f>
        <v>ISQC(EE)1-21</v>
      </c>
      <c r="D48" s="138" t="str">
        <f>'Kontrollküsimustik - ISQC'!E48</f>
        <v>(a) vahetada informatsiooni ettevõtte sõltumatuse nõuete kohta oma personalile ja, kus rakendatav, teistele, kes nendele nõuetele alluvad ja</v>
      </c>
      <c r="E48" s="138" t="str">
        <f>IF('Kontrollküsimustik - ISQC'!P48='Kontrollküsimustik - ISQC'!$Q$1,"",'Kontrollküsimustik - ISQC'!P48)</f>
        <v/>
      </c>
      <c r="F48" s="138" t="str">
        <f>IF('Kontrollküsimustik - ISQC'!O48='Kontrollküsimustik - ISQC'!$Q$1,"",'Kontrollküsimustik - ISQC'!O48)</f>
        <v/>
      </c>
      <c r="G48" s="154" t="str">
        <f t="shared" si="0"/>
        <v/>
      </c>
      <c r="H48" s="151" t="str">
        <f>IF('Kontrollküsimustik - ISQC'!G48="x","x","")</f>
        <v/>
      </c>
      <c r="I48" s="151" t="str">
        <f>IF('Kontrollküsimustik - ISQC'!H48="x","x","")</f>
        <v/>
      </c>
      <c r="J48" s="147" t="str">
        <f t="shared" si="1"/>
        <v/>
      </c>
      <c r="K48" s="151" t="str">
        <f>IF('Kontrollküsimustik - ISQC'!L48="x","x","")</f>
        <v/>
      </c>
      <c r="L48" s="151" t="str">
        <f>IF('Kontrollküsimustik - ISQC'!M48="x","x","")</f>
        <v/>
      </c>
    </row>
    <row r="49" spans="1:12" ht="102.75" x14ac:dyDescent="0.25">
      <c r="A49" s="130">
        <f>'Kontrollküsimustik - ISQC'!A49</f>
        <v>38</v>
      </c>
      <c r="B49" s="131" t="str">
        <f>IF('Kontrollküsimustik - ISQC'!B49='Kontrollküsimustik - ISQC'!$P$1,"",'Kontrollküsimustik - ISQC'!B49)</f>
        <v/>
      </c>
      <c r="C49" s="131" t="str">
        <f>'Kontrollküsimustik - ISQC'!C49</f>
        <v>ISQC(EE)1-21</v>
      </c>
      <c r="D49" s="138" t="str">
        <f>'Kontrollküsimustik - ISQC'!E49</f>
        <v>(b) tuvastada ja hinnata tingimusi ja suhteid, mis tekitavad ohtusid sõltumatusele ning astuda asjakohaseid samme nende ohtude kõrvaldamiseks või nende vähendamiseks aktsepteeritava tasemeni kaitsemehhanismide rakendamise abil, või juhul, kui peetakse asjakohaseks, töövõtust taanduma, kui taandumine on võimalik rakendatava seaduse või regulatsiooniga.</v>
      </c>
      <c r="E49" s="138" t="str">
        <f>IF('Kontrollküsimustik - ISQC'!P49='Kontrollküsimustik - ISQC'!$Q$1,"",'Kontrollküsimustik - ISQC'!P49)</f>
        <v/>
      </c>
      <c r="F49" s="138" t="str">
        <f>IF('Kontrollküsimustik - ISQC'!O49='Kontrollküsimustik - ISQC'!$Q$1,"",'Kontrollküsimustik - ISQC'!O49)</f>
        <v/>
      </c>
      <c r="G49" s="154" t="str">
        <f t="shared" si="0"/>
        <v/>
      </c>
      <c r="H49" s="151" t="str">
        <f>IF('Kontrollküsimustik - ISQC'!G49="x","x","")</f>
        <v/>
      </c>
      <c r="I49" s="151" t="str">
        <f>IF('Kontrollküsimustik - ISQC'!H49="x","x","")</f>
        <v/>
      </c>
      <c r="J49" s="147" t="str">
        <f t="shared" si="1"/>
        <v/>
      </c>
      <c r="K49" s="151" t="str">
        <f>IF('Kontrollküsimustik - ISQC'!L49="x","x","")</f>
        <v/>
      </c>
      <c r="L49" s="151" t="str">
        <f>IF('Kontrollküsimustik - ISQC'!M49="x","x","")</f>
        <v/>
      </c>
    </row>
    <row r="50" spans="1:12" ht="64.5" x14ac:dyDescent="0.25">
      <c r="A50" s="130">
        <f>'Kontrollküsimustik - ISQC'!A50</f>
        <v>39</v>
      </c>
      <c r="B50" s="131" t="str">
        <f>IF('Kontrollküsimustik - ISQC'!B50='Kontrollküsimustik - ISQC'!$P$1,"",'Kontrollküsimustik - ISQC'!B50)</f>
        <v/>
      </c>
      <c r="C50" s="131" t="str">
        <f>'Kontrollküsimustik - ISQC'!C50</f>
        <v>ISQC(EE)1-21.D1</v>
      </c>
      <c r="D50" s="138" t="str">
        <f>'Kontrollküsimustik - ISQC'!E50</f>
        <v>Ettevõte peab kehtestama asjakohase ja tõhusa organisatsioonilise ja halduskorra audiitortegevuse seaduses ja eetikakoodeksis osutatud sõltumatusele tekkivate ohtude välistamiseks, tuvastamiseks, kõrvaldamiseks või juhtimiseks ja avalikustamiseks.</v>
      </c>
      <c r="E50" s="138" t="str">
        <f>IF('Kontrollküsimustik - ISQC'!P50='Kontrollküsimustik - ISQC'!$Q$1,"",'Kontrollküsimustik - ISQC'!P50)</f>
        <v/>
      </c>
      <c r="F50" s="138" t="str">
        <f>IF('Kontrollküsimustik - ISQC'!O50='Kontrollküsimustik - ISQC'!$Q$1,"",'Kontrollküsimustik - ISQC'!O50)</f>
        <v/>
      </c>
      <c r="G50" s="154" t="str">
        <f t="shared" si="0"/>
        <v/>
      </c>
      <c r="H50" s="151" t="str">
        <f>IF('Kontrollküsimustik - ISQC'!G50="x","x","")</f>
        <v/>
      </c>
      <c r="I50" s="151" t="str">
        <f>IF('Kontrollküsimustik - ISQC'!H50="x","x","")</f>
        <v/>
      </c>
      <c r="J50" s="147" t="str">
        <f t="shared" si="1"/>
        <v/>
      </c>
      <c r="K50" s="151" t="str">
        <f>IF('Kontrollküsimustik - ISQC'!L50="x","x","")</f>
        <v/>
      </c>
      <c r="L50" s="151" t="str">
        <f>IF('Kontrollküsimustik - ISQC'!M50="x","x","")</f>
        <v/>
      </c>
    </row>
    <row r="51" spans="1:12" ht="26.25" x14ac:dyDescent="0.25">
      <c r="A51" s="130">
        <f>'Kontrollküsimustik - ISQC'!A51</f>
        <v>40</v>
      </c>
      <c r="B51" s="131" t="str">
        <f>IF('Kontrollküsimustik - ISQC'!B51='Kontrollküsimustik - ISQC'!$P$1,"",'Kontrollküsimustik - ISQC'!B51)</f>
        <v/>
      </c>
      <c r="C51" s="131" t="str">
        <f>'Kontrollküsimustik - ISQC'!C51</f>
        <v>ISQC(EE)1-22</v>
      </c>
      <c r="D51" s="138" t="str">
        <f>'Kontrollküsimustik - ISQC'!E51</f>
        <v>Selliste poliitikate ja protseduuridega peab nõudma:</v>
      </c>
      <c r="E51" s="138" t="str">
        <f>IF('Kontrollküsimustik - ISQC'!P51='Kontrollküsimustik - ISQC'!$Q$1,"",'Kontrollküsimustik - ISQC'!P51)</f>
        <v/>
      </c>
      <c r="F51" s="138" t="str">
        <f>IF('Kontrollküsimustik - ISQC'!O51='Kontrollküsimustik - ISQC'!$Q$1,"",'Kontrollküsimustik - ISQC'!O51)</f>
        <v/>
      </c>
      <c r="G51" s="154" t="str">
        <f t="shared" si="0"/>
        <v/>
      </c>
      <c r="H51" s="151" t="str">
        <f>IF('Kontrollküsimustik - ISQC'!G51="x","x","")</f>
        <v/>
      </c>
      <c r="I51" s="151" t="str">
        <f>IF('Kontrollküsimustik - ISQC'!H51="x","x","")</f>
        <v/>
      </c>
      <c r="J51" s="147" t="str">
        <f t="shared" si="1"/>
        <v/>
      </c>
      <c r="K51" s="151" t="str">
        <f>IF('Kontrollküsimustik - ISQC'!L51="x","x","")</f>
        <v/>
      </c>
      <c r="L51" s="151" t="str">
        <f>IF('Kontrollküsimustik - ISQC'!M51="x","x","")</f>
        <v/>
      </c>
    </row>
    <row r="52" spans="1:12" ht="64.5" x14ac:dyDescent="0.25">
      <c r="A52" s="130">
        <f>'Kontrollküsimustik - ISQC'!A52</f>
        <v>41</v>
      </c>
      <c r="B52" s="131" t="str">
        <f>IF('Kontrollküsimustik - ISQC'!B52='Kontrollküsimustik - ISQC'!$P$1,"",'Kontrollküsimustik - ISQC'!B52)</f>
        <v/>
      </c>
      <c r="C52" s="131" t="str">
        <f>'Kontrollküsimustik - ISQC'!C52</f>
        <v>ISQC(EE)1-22</v>
      </c>
      <c r="D52" s="138" t="str">
        <f>'Kontrollküsimustik - ISQC'!E52</f>
        <v>(a) töövõtupartneritelt ettevõttele relevantse informatsiooni andmist kliendi töövõttude, sealhulgas teenuste ulatuse kohta, võimaldamaks ettevõttel hinnata nende üldmõju sõltumatuse nõuetele juhul, kui seda on;</v>
      </c>
      <c r="E52" s="138" t="str">
        <f>IF('Kontrollküsimustik - ISQC'!P52='Kontrollküsimustik - ISQC'!$Q$1,"",'Kontrollküsimustik - ISQC'!P52)</f>
        <v/>
      </c>
      <c r="F52" s="138" t="str">
        <f>IF('Kontrollküsimustik - ISQC'!O52='Kontrollküsimustik - ISQC'!$Q$1,"",'Kontrollküsimustik - ISQC'!O52)</f>
        <v/>
      </c>
      <c r="G52" s="154" t="str">
        <f t="shared" si="0"/>
        <v/>
      </c>
      <c r="H52" s="151" t="str">
        <f>IF('Kontrollküsimustik - ISQC'!G52="x","x","")</f>
        <v/>
      </c>
      <c r="I52" s="151" t="str">
        <f>IF('Kontrollküsimustik - ISQC'!H52="x","x","")</f>
        <v/>
      </c>
      <c r="J52" s="147" t="str">
        <f t="shared" si="1"/>
        <v/>
      </c>
      <c r="K52" s="151" t="str">
        <f>IF('Kontrollküsimustik - ISQC'!L52="x","x","")</f>
        <v/>
      </c>
      <c r="L52" s="151" t="str">
        <f>IF('Kontrollküsimustik - ISQC'!M52="x","x","")</f>
        <v/>
      </c>
    </row>
    <row r="53" spans="1:12" ht="39" x14ac:dyDescent="0.25">
      <c r="A53" s="130">
        <f>'Kontrollküsimustik - ISQC'!A53</f>
        <v>42</v>
      </c>
      <c r="B53" s="131" t="str">
        <f>IF('Kontrollküsimustik - ISQC'!B53='Kontrollküsimustik - ISQC'!$P$1,"",'Kontrollküsimustik - ISQC'!B53)</f>
        <v/>
      </c>
      <c r="C53" s="131" t="str">
        <f>'Kontrollküsimustik - ISQC'!C53</f>
        <v>ISQC(EE)1-22</v>
      </c>
      <c r="D53" s="138" t="str">
        <f>'Kontrollküsimustik - ISQC'!E53</f>
        <v>(b) personalilt ettevõtte kohest teavitamist sõltumatusele ohtu tekitavatest tingimustest ja suhetest nii, et saab astuda asjakohaseid samme ja</v>
      </c>
      <c r="E53" s="138" t="str">
        <f>IF('Kontrollküsimustik - ISQC'!P53='Kontrollküsimustik - ISQC'!$Q$1,"",'Kontrollküsimustik - ISQC'!P53)</f>
        <v/>
      </c>
      <c r="F53" s="138" t="str">
        <f>IF('Kontrollküsimustik - ISQC'!O53='Kontrollküsimustik - ISQC'!$Q$1,"",'Kontrollküsimustik - ISQC'!O53)</f>
        <v/>
      </c>
      <c r="G53" s="154" t="str">
        <f t="shared" si="0"/>
        <v/>
      </c>
      <c r="H53" s="151" t="str">
        <f>IF('Kontrollküsimustik - ISQC'!G53="x","x","")</f>
        <v/>
      </c>
      <c r="I53" s="151" t="str">
        <f>IF('Kontrollküsimustik - ISQC'!H53="x","x","")</f>
        <v/>
      </c>
      <c r="J53" s="147" t="str">
        <f t="shared" si="1"/>
        <v/>
      </c>
      <c r="K53" s="151" t="str">
        <f>IF('Kontrollküsimustik - ISQC'!L53="x","x","")</f>
        <v/>
      </c>
      <c r="L53" s="151" t="str">
        <f>IF('Kontrollküsimustik - ISQC'!M53="x","x","")</f>
        <v/>
      </c>
    </row>
    <row r="54" spans="1:12" ht="26.25" x14ac:dyDescent="0.25">
      <c r="A54" s="130">
        <f>'Kontrollküsimustik - ISQC'!A54</f>
        <v>43</v>
      </c>
      <c r="B54" s="131" t="str">
        <f>IF('Kontrollküsimustik - ISQC'!B54='Kontrollküsimustik - ISQC'!$P$1,"",'Kontrollküsimustik - ISQC'!B54)</f>
        <v/>
      </c>
      <c r="C54" s="131" t="str">
        <f>'Kontrollküsimustik - ISQC'!C54</f>
        <v>ISQC(EE)1-22</v>
      </c>
      <c r="D54" s="138" t="str">
        <f>'Kontrollküsimustik - ISQC'!E54</f>
        <v>(c) relevantse informatsiooni kogumist ja selle vahetamist asjakohase personaliga nii, et:</v>
      </c>
      <c r="E54" s="138" t="str">
        <f>IF('Kontrollküsimustik - ISQC'!P54='Kontrollküsimustik - ISQC'!$Q$1,"",'Kontrollküsimustik - ISQC'!P54)</f>
        <v/>
      </c>
      <c r="F54" s="138" t="str">
        <f>IF('Kontrollküsimustik - ISQC'!O54='Kontrollküsimustik - ISQC'!$Q$1,"",'Kontrollküsimustik - ISQC'!O54)</f>
        <v/>
      </c>
      <c r="G54" s="154" t="str">
        <f t="shared" si="0"/>
        <v/>
      </c>
      <c r="H54" s="151" t="str">
        <f>IF('Kontrollküsimustik - ISQC'!G54="x","x","")</f>
        <v/>
      </c>
      <c r="I54" s="151" t="str">
        <f>IF('Kontrollküsimustik - ISQC'!H54="x","x","")</f>
        <v/>
      </c>
      <c r="J54" s="147" t="str">
        <f t="shared" si="1"/>
        <v/>
      </c>
      <c r="K54" s="151" t="str">
        <f>IF('Kontrollküsimustik - ISQC'!L54="x","x","")</f>
        <v/>
      </c>
      <c r="L54" s="151" t="str">
        <f>IF('Kontrollküsimustik - ISQC'!M54="x","x","")</f>
        <v/>
      </c>
    </row>
    <row r="55" spans="1:12" ht="39" x14ac:dyDescent="0.25">
      <c r="A55" s="130">
        <f>'Kontrollküsimustik - ISQC'!A55</f>
        <v>44</v>
      </c>
      <c r="B55" s="131" t="str">
        <f>IF('Kontrollküsimustik - ISQC'!B55='Kontrollküsimustik - ISQC'!$P$1,"",'Kontrollküsimustik - ISQC'!B55)</f>
        <v/>
      </c>
      <c r="C55" s="131" t="str">
        <f>'Kontrollküsimustik - ISQC'!C55</f>
        <v>ISQC(EE)1-22</v>
      </c>
      <c r="D55" s="138" t="str">
        <f>'Kontrollküsimustik - ISQC'!E55</f>
        <v xml:space="preserve">   (i) ettevõte ja selle töötajaskond saavad hõlpsasti kindlaks määrata, kas nad täidavad sõltumatuse nõudeid;</v>
      </c>
      <c r="E55" s="138" t="str">
        <f>IF('Kontrollküsimustik - ISQC'!P55='Kontrollküsimustik - ISQC'!$Q$1,"",'Kontrollküsimustik - ISQC'!P55)</f>
        <v/>
      </c>
      <c r="F55" s="138" t="str">
        <f>IF('Kontrollküsimustik - ISQC'!O55='Kontrollküsimustik - ISQC'!$Q$1,"",'Kontrollküsimustik - ISQC'!O55)</f>
        <v/>
      </c>
      <c r="G55" s="154" t="str">
        <f t="shared" si="0"/>
        <v/>
      </c>
      <c r="H55" s="151" t="str">
        <f>IF('Kontrollküsimustik - ISQC'!G55="x","x","")</f>
        <v/>
      </c>
      <c r="I55" s="151" t="str">
        <f>IF('Kontrollküsimustik - ISQC'!H55="x","x","")</f>
        <v/>
      </c>
      <c r="J55" s="147" t="str">
        <f t="shared" si="1"/>
        <v/>
      </c>
      <c r="K55" s="151" t="str">
        <f>IF('Kontrollküsimustik - ISQC'!L55="x","x","")</f>
        <v/>
      </c>
      <c r="L55" s="151" t="str">
        <f>IF('Kontrollküsimustik - ISQC'!M55="x","x","")</f>
        <v/>
      </c>
    </row>
    <row r="56" spans="1:12" ht="26.25" x14ac:dyDescent="0.25">
      <c r="A56" s="130">
        <f>'Kontrollküsimustik - ISQC'!A56</f>
        <v>45</v>
      </c>
      <c r="B56" s="131" t="str">
        <f>IF('Kontrollküsimustik - ISQC'!B56='Kontrollküsimustik - ISQC'!$P$1,"",'Kontrollküsimustik - ISQC'!B56)</f>
        <v/>
      </c>
      <c r="C56" s="131" t="str">
        <f>'Kontrollküsimustik - ISQC'!C56</f>
        <v>ISQC(EE)1-22</v>
      </c>
      <c r="D56" s="138" t="str">
        <f>'Kontrollküsimustik - ISQC'!E56</f>
        <v xml:space="preserve">   (ii) ettevõte saab säilitada ja ajakohastada oma andmeid, mis puudutavad sõltumatust ja</v>
      </c>
      <c r="E56" s="138" t="str">
        <f>IF('Kontrollküsimustik - ISQC'!P56='Kontrollküsimustik - ISQC'!$Q$1,"",'Kontrollküsimustik - ISQC'!P56)</f>
        <v/>
      </c>
      <c r="F56" s="138" t="str">
        <f>IF('Kontrollküsimustik - ISQC'!O56='Kontrollküsimustik - ISQC'!$Q$1,"",'Kontrollküsimustik - ISQC'!O56)</f>
        <v/>
      </c>
      <c r="G56" s="154" t="str">
        <f t="shared" si="0"/>
        <v/>
      </c>
      <c r="H56" s="151" t="str">
        <f>IF('Kontrollküsimustik - ISQC'!G56="x","x","")</f>
        <v/>
      </c>
      <c r="I56" s="151" t="str">
        <f>IF('Kontrollküsimustik - ISQC'!H56="x","x","")</f>
        <v/>
      </c>
      <c r="J56" s="147" t="str">
        <f t="shared" si="1"/>
        <v/>
      </c>
      <c r="K56" s="151" t="str">
        <f>IF('Kontrollküsimustik - ISQC'!L56="x","x","")</f>
        <v/>
      </c>
      <c r="L56" s="151" t="str">
        <f>IF('Kontrollküsimustik - ISQC'!M56="x","x","")</f>
        <v/>
      </c>
    </row>
    <row r="57" spans="1:12" ht="39" x14ac:dyDescent="0.25">
      <c r="A57" s="130">
        <f>'Kontrollküsimustik - ISQC'!A57</f>
        <v>46</v>
      </c>
      <c r="B57" s="131" t="str">
        <f>IF('Kontrollküsimustik - ISQC'!B57='Kontrollküsimustik - ISQC'!$P$1,"",'Kontrollküsimustik - ISQC'!B57)</f>
        <v/>
      </c>
      <c r="C57" s="131" t="str">
        <f>'Kontrollküsimustik - ISQC'!C57</f>
        <v>ISQC(EE)1-22</v>
      </c>
      <c r="D57" s="138" t="str">
        <f>'Kontrollküsimustik - ISQC'!E57</f>
        <v xml:space="preserve">   (iii) ettevõte saab astuda asjakohaseid samme tuvastatud ohtude suhtes sõltumatusele, mis ei ole aktsepteeritaval tasemel.</v>
      </c>
      <c r="E57" s="138" t="str">
        <f>IF('Kontrollküsimustik - ISQC'!P57='Kontrollküsimustik - ISQC'!$Q$1,"",'Kontrollküsimustik - ISQC'!P57)</f>
        <v/>
      </c>
      <c r="F57" s="138" t="str">
        <f>IF('Kontrollküsimustik - ISQC'!O57='Kontrollküsimustik - ISQC'!$Q$1,"",'Kontrollküsimustik - ISQC'!O57)</f>
        <v/>
      </c>
      <c r="G57" s="154" t="str">
        <f t="shared" si="0"/>
        <v/>
      </c>
      <c r="H57" s="151" t="str">
        <f>IF('Kontrollküsimustik - ISQC'!G57="x","x","")</f>
        <v/>
      </c>
      <c r="I57" s="151" t="str">
        <f>IF('Kontrollküsimustik - ISQC'!H57="x","x","")</f>
        <v/>
      </c>
      <c r="J57" s="147" t="str">
        <f t="shared" si="1"/>
        <v/>
      </c>
      <c r="K57" s="151" t="str">
        <f>IF('Kontrollküsimustik - ISQC'!L57="x","x","")</f>
        <v/>
      </c>
      <c r="L57" s="151" t="str">
        <f>IF('Kontrollküsimustik - ISQC'!M57="x","x","")</f>
        <v/>
      </c>
    </row>
    <row r="58" spans="1:12" ht="90" x14ac:dyDescent="0.25">
      <c r="A58" s="130">
        <f>'Kontrollküsimustik - ISQC'!A58</f>
        <v>47</v>
      </c>
      <c r="B58" s="131" t="str">
        <f>IF('Kontrollküsimustik - ISQC'!B58='Kontrollküsimustik - ISQC'!$P$1,"",'Kontrollküsimustik - ISQC'!B58)</f>
        <v/>
      </c>
      <c r="C58" s="131" t="str">
        <f>'Kontrollküsimustik - ISQC'!C58</f>
        <v>ISQC(EE)1-23</v>
      </c>
      <c r="D58" s="138" t="str">
        <f>'Kontrollküsimustik - ISQC'!E58</f>
        <v>Ettevõte peab kehtestama poliitikad ja protseduurid, mis on kavandatud andma ettevõttele põhjendatud kindluse selles, et ettevõtet teavitatakse sõltumatuse nõuete rikkumistest, ja võimaldama ettevõttel astuda asjakohaseid samme selliste olukordade lahendamiseks. Poliitikad ja protseduurid peavad sisaldama nõudeid:</v>
      </c>
      <c r="E58" s="138" t="str">
        <f>IF('Kontrollküsimustik - ISQC'!P58='Kontrollküsimustik - ISQC'!$Q$1,"",'Kontrollküsimustik - ISQC'!P58)</f>
        <v/>
      </c>
      <c r="F58" s="138" t="str">
        <f>IF('Kontrollküsimustik - ISQC'!O58='Kontrollküsimustik - ISQC'!$Q$1,"",'Kontrollküsimustik - ISQC'!O58)</f>
        <v/>
      </c>
      <c r="G58" s="154" t="str">
        <f t="shared" si="0"/>
        <v/>
      </c>
      <c r="H58" s="151" t="str">
        <f>IF('Kontrollküsimustik - ISQC'!G58="x","x","")</f>
        <v/>
      </c>
      <c r="I58" s="151" t="str">
        <f>IF('Kontrollküsimustik - ISQC'!H58="x","x","")</f>
        <v/>
      </c>
      <c r="J58" s="147" t="str">
        <f t="shared" si="1"/>
        <v/>
      </c>
      <c r="K58" s="151" t="str">
        <f>IF('Kontrollküsimustik - ISQC'!L58="x","x","")</f>
        <v/>
      </c>
      <c r="L58" s="151" t="str">
        <f>IF('Kontrollküsimustik - ISQC'!M58="x","x","")</f>
        <v/>
      </c>
    </row>
    <row r="59" spans="1:12" ht="39" x14ac:dyDescent="0.25">
      <c r="A59" s="130">
        <f>'Kontrollküsimustik - ISQC'!A59</f>
        <v>48</v>
      </c>
      <c r="B59" s="131" t="str">
        <f>IF('Kontrollküsimustik - ISQC'!B59='Kontrollküsimustik - ISQC'!$P$1,"",'Kontrollküsimustik - ISQC'!B59)</f>
        <v/>
      </c>
      <c r="C59" s="131" t="str">
        <f>'Kontrollküsimustik - ISQC'!C59</f>
        <v>ISQC(EE)1-23</v>
      </c>
      <c r="D59" s="138" t="str">
        <f>'Kontrollküsimustik - ISQC'!E59</f>
        <v>(a) personalile, et see teavitaks ettevõtet kohe sõltumatuse rikkumistest, millest nad teadlikuks saavad;</v>
      </c>
      <c r="E59" s="138" t="str">
        <f>IF('Kontrollküsimustik - ISQC'!P59='Kontrollküsimustik - ISQC'!$Q$1,"",'Kontrollküsimustik - ISQC'!P59)</f>
        <v/>
      </c>
      <c r="F59" s="138" t="str">
        <f>IF('Kontrollküsimustik - ISQC'!O59='Kontrollküsimustik - ISQC'!$Q$1,"",'Kontrollküsimustik - ISQC'!O59)</f>
        <v/>
      </c>
      <c r="G59" s="154" t="str">
        <f t="shared" si="0"/>
        <v/>
      </c>
      <c r="H59" s="151" t="str">
        <f>IF('Kontrollküsimustik - ISQC'!G59="x","x","")</f>
        <v/>
      </c>
      <c r="I59" s="151" t="str">
        <f>IF('Kontrollküsimustik - ISQC'!H59="x","x","")</f>
        <v/>
      </c>
      <c r="J59" s="147" t="str">
        <f t="shared" si="1"/>
        <v/>
      </c>
      <c r="K59" s="151" t="str">
        <f>IF('Kontrollküsimustik - ISQC'!L59="x","x","")</f>
        <v/>
      </c>
      <c r="L59" s="151" t="str">
        <f>IF('Kontrollküsimustik - ISQC'!M59="x","x","")</f>
        <v/>
      </c>
    </row>
    <row r="60" spans="1:12" ht="39" x14ac:dyDescent="0.25">
      <c r="A60" s="130">
        <f>'Kontrollküsimustik - ISQC'!A60</f>
        <v>49</v>
      </c>
      <c r="B60" s="131" t="str">
        <f>IF('Kontrollküsimustik - ISQC'!B60='Kontrollküsimustik - ISQC'!$P$1,"",'Kontrollküsimustik - ISQC'!B60)</f>
        <v/>
      </c>
      <c r="C60" s="131" t="str">
        <f>'Kontrollküsimustik - ISQC'!C60</f>
        <v>ISQC(EE)1-23</v>
      </c>
      <c r="D60" s="138" t="str">
        <f>'Kontrollküsimustik - ISQC'!E60</f>
        <v>(b) ettevõttele, et ettevõte vahetaks kohe informatsiooni nende poliitikate ja protseduuride tuvastatud rikkumistest:</v>
      </c>
      <c r="E60" s="138" t="str">
        <f>IF('Kontrollküsimustik - ISQC'!P60='Kontrollküsimustik - ISQC'!$Q$1,"",'Kontrollküsimustik - ISQC'!P60)</f>
        <v/>
      </c>
      <c r="F60" s="138" t="str">
        <f>IF('Kontrollküsimustik - ISQC'!O60='Kontrollküsimustik - ISQC'!$Q$1,"",'Kontrollküsimustik - ISQC'!O60)</f>
        <v/>
      </c>
      <c r="G60" s="154" t="str">
        <f t="shared" si="0"/>
        <v/>
      </c>
      <c r="H60" s="151" t="str">
        <f>IF('Kontrollküsimustik - ISQC'!G60="x","x","")</f>
        <v/>
      </c>
      <c r="I60" s="151" t="str">
        <f>IF('Kontrollküsimustik - ISQC'!H60="x","x","")</f>
        <v/>
      </c>
      <c r="J60" s="147" t="str">
        <f t="shared" si="1"/>
        <v/>
      </c>
      <c r="K60" s="151" t="str">
        <f>IF('Kontrollküsimustik - ISQC'!L60="x","x","")</f>
        <v/>
      </c>
      <c r="L60" s="151" t="str">
        <f>IF('Kontrollküsimustik - ISQC'!M60="x","x","")</f>
        <v/>
      </c>
    </row>
    <row r="61" spans="1:12" ht="26.25" x14ac:dyDescent="0.25">
      <c r="A61" s="130">
        <f>'Kontrollküsimustik - ISQC'!A61</f>
        <v>50</v>
      </c>
      <c r="B61" s="131" t="str">
        <f>IF('Kontrollküsimustik - ISQC'!B61='Kontrollküsimustik - ISQC'!$P$1,"",'Kontrollküsimustik - ISQC'!B61)</f>
        <v/>
      </c>
      <c r="C61" s="131" t="str">
        <f>'Kontrollküsimustik - ISQC'!C61</f>
        <v>ISQC(EE)1-23</v>
      </c>
      <c r="D61" s="138" t="str">
        <f>'Kontrollküsimustik - ISQC'!E61</f>
        <v xml:space="preserve">   (i) töövõtupartneriga, kes koos ettevõttega peab rikkumist käsitlema ja</v>
      </c>
      <c r="E61" s="138" t="str">
        <f>IF('Kontrollküsimustik - ISQC'!P61='Kontrollküsimustik - ISQC'!$Q$1,"",'Kontrollküsimustik - ISQC'!P61)</f>
        <v/>
      </c>
      <c r="F61" s="138" t="str">
        <f>IF('Kontrollküsimustik - ISQC'!O61='Kontrollküsimustik - ISQC'!$Q$1,"",'Kontrollküsimustik - ISQC'!O61)</f>
        <v/>
      </c>
      <c r="G61" s="154" t="str">
        <f t="shared" si="0"/>
        <v/>
      </c>
      <c r="H61" s="151" t="str">
        <f>IF('Kontrollküsimustik - ISQC'!G61="x","x","")</f>
        <v/>
      </c>
      <c r="I61" s="151" t="str">
        <f>IF('Kontrollküsimustik - ISQC'!H61="x","x","")</f>
        <v/>
      </c>
      <c r="J61" s="147" t="str">
        <f t="shared" si="1"/>
        <v/>
      </c>
      <c r="K61" s="151" t="str">
        <f>IF('Kontrollküsimustik - ISQC'!L61="x","x","")</f>
        <v/>
      </c>
      <c r="L61" s="151" t="str">
        <f>IF('Kontrollküsimustik - ISQC'!M61="x","x","")</f>
        <v/>
      </c>
    </row>
    <row r="62" spans="1:12" ht="51.75" x14ac:dyDescent="0.25">
      <c r="A62" s="130">
        <f>'Kontrollküsimustik - ISQC'!A62</f>
        <v>51</v>
      </c>
      <c r="B62" s="131" t="str">
        <f>IF('Kontrollküsimustik - ISQC'!B62='Kontrollküsimustik - ISQC'!$P$1,"",'Kontrollküsimustik - ISQC'!B62)</f>
        <v/>
      </c>
      <c r="C62" s="131" t="str">
        <f>'Kontrollküsimustik - ISQC'!C62</f>
        <v>ISQC(EE)1-23</v>
      </c>
      <c r="D62" s="138" t="str">
        <f>'Kontrollküsimustik - ISQC'!E62</f>
        <v xml:space="preserve">   (ii) muu relevantse personaliga ettevõttes ja, kus asjakohane, võrgustikus ning nendega, kes alluvad sõltumatuse nõuetele ja kellel tuleb astuda asjakohaseid samme ja</v>
      </c>
      <c r="E62" s="138" t="str">
        <f>IF('Kontrollküsimustik - ISQC'!P62='Kontrollküsimustik - ISQC'!$Q$1,"",'Kontrollküsimustik - ISQC'!P62)</f>
        <v/>
      </c>
      <c r="F62" s="138" t="str">
        <f>IF('Kontrollküsimustik - ISQC'!O62='Kontrollküsimustik - ISQC'!$Q$1,"",'Kontrollküsimustik - ISQC'!O62)</f>
        <v/>
      </c>
      <c r="G62" s="154" t="str">
        <f t="shared" si="0"/>
        <v/>
      </c>
      <c r="H62" s="151" t="str">
        <f>IF('Kontrollküsimustik - ISQC'!G62="x","x","")</f>
        <v/>
      </c>
      <c r="I62" s="151" t="str">
        <f>IF('Kontrollküsimustik - ISQC'!H62="x","x","")</f>
        <v/>
      </c>
      <c r="J62" s="147" t="str">
        <f t="shared" si="1"/>
        <v/>
      </c>
      <c r="K62" s="151" t="str">
        <f>IF('Kontrollküsimustik - ISQC'!L62="x","x","")</f>
        <v/>
      </c>
      <c r="L62" s="151" t="str">
        <f>IF('Kontrollküsimustik - ISQC'!M62="x","x","")</f>
        <v/>
      </c>
    </row>
    <row r="63" spans="1:12" ht="77.25" x14ac:dyDescent="0.25">
      <c r="A63" s="130">
        <f>'Kontrollküsimustik - ISQC'!A63</f>
        <v>52</v>
      </c>
      <c r="B63" s="131" t="str">
        <f>IF('Kontrollküsimustik - ISQC'!B63='Kontrollküsimustik - ISQC'!$P$1,"",'Kontrollküsimustik - ISQC'!B63)</f>
        <v/>
      </c>
      <c r="C63" s="131" t="str">
        <f>'Kontrollküsimustik - ISQC'!C63</f>
        <v>ISQC(EE)1-23</v>
      </c>
      <c r="D63" s="138" t="str">
        <f>'Kontrollküsimustik - ISQC'!E63</f>
        <v>(c) viivituseta informatsioonivahetuse osas ettevõttega, juhul kui on vajalik, töövõtupartneri ja teiste isikute poolt, kellele on viidatud lõigu 23 punkti b alapunktis ii, asjaolu lahendamiseks rakendatud meetmete kohta nii, et ettevõte saab otsustada, kas ta peaks rakendama edasisi meetmeid.</v>
      </c>
      <c r="E63" s="138" t="str">
        <f>IF('Kontrollküsimustik - ISQC'!P63='Kontrollküsimustik - ISQC'!$Q$1,"",'Kontrollküsimustik - ISQC'!P63)</f>
        <v/>
      </c>
      <c r="F63" s="138" t="str">
        <f>IF('Kontrollküsimustik - ISQC'!O63='Kontrollküsimustik - ISQC'!$Q$1,"",'Kontrollküsimustik - ISQC'!O63)</f>
        <v/>
      </c>
      <c r="G63" s="154" t="str">
        <f t="shared" si="0"/>
        <v/>
      </c>
      <c r="H63" s="151" t="str">
        <f>IF('Kontrollküsimustik - ISQC'!G63="x","x","")</f>
        <v/>
      </c>
      <c r="I63" s="151" t="str">
        <f>IF('Kontrollküsimustik - ISQC'!H63="x","x","")</f>
        <v/>
      </c>
      <c r="J63" s="147" t="str">
        <f t="shared" si="1"/>
        <v/>
      </c>
      <c r="K63" s="151" t="str">
        <f>IF('Kontrollküsimustik - ISQC'!L63="x","x","")</f>
        <v/>
      </c>
      <c r="L63" s="151" t="str">
        <f>IF('Kontrollküsimustik - ISQC'!M63="x","x","")</f>
        <v/>
      </c>
    </row>
    <row r="64" spans="1:12" ht="51.75" x14ac:dyDescent="0.25">
      <c r="A64" s="130">
        <f>'Kontrollküsimustik - ISQC'!A64</f>
        <v>53</v>
      </c>
      <c r="B64" s="131" t="str">
        <f>IF('Kontrollküsimustik - ISQC'!B64='Kontrollküsimustik - ISQC'!$P$1,"",'Kontrollküsimustik - ISQC'!B64)</f>
        <v/>
      </c>
      <c r="C64" s="131" t="str">
        <f>'Kontrollküsimustik - ISQC'!C64</f>
        <v>ISQC(EE)1-24</v>
      </c>
      <c r="D64" s="138" t="str">
        <f>'Kontrollküsimustik - ISQC'!E64</f>
        <v>Vähemalt kord aastas peab ettevõte saama ettevõtte kogu personalilt, kellelt eetikanõuetega nõutakse sõltumatust, kirjaliku kinnituse vastavuse kohta ettevõtte sõltumatuse poliitikate ja protseduuridega.</v>
      </c>
      <c r="E64" s="138" t="str">
        <f>IF('Kontrollküsimustik - ISQC'!P64='Kontrollküsimustik - ISQC'!$Q$1,"",'Kontrollküsimustik - ISQC'!P64)</f>
        <v/>
      </c>
      <c r="F64" s="138" t="str">
        <f>IF('Kontrollküsimustik - ISQC'!O64='Kontrollküsimustik - ISQC'!$Q$1,"",'Kontrollküsimustik - ISQC'!O64)</f>
        <v/>
      </c>
      <c r="G64" s="154" t="str">
        <f t="shared" si="0"/>
        <v/>
      </c>
      <c r="H64" s="151" t="str">
        <f>IF('Kontrollküsimustik - ISQC'!G64="x","x","")</f>
        <v/>
      </c>
      <c r="I64" s="151" t="str">
        <f>IF('Kontrollküsimustik - ISQC'!H64="x","x","")</f>
        <v/>
      </c>
      <c r="J64" s="147" t="str">
        <f t="shared" si="1"/>
        <v/>
      </c>
      <c r="K64" s="151" t="str">
        <f>IF('Kontrollküsimustik - ISQC'!L64="x","x","")</f>
        <v/>
      </c>
      <c r="L64" s="151" t="str">
        <f>IF('Kontrollküsimustik - ISQC'!M64="x","x","")</f>
        <v/>
      </c>
    </row>
    <row r="65" spans="1:12" ht="26.25" x14ac:dyDescent="0.25">
      <c r="A65" s="130">
        <f>'Kontrollküsimustik - ISQC'!A65</f>
        <v>54</v>
      </c>
      <c r="B65" s="131" t="str">
        <f>IF('Kontrollküsimustik - ISQC'!B65='Kontrollküsimustik - ISQC'!$P$1,"",'Kontrollküsimustik - ISQC'!B65)</f>
        <v/>
      </c>
      <c r="C65" s="131" t="str">
        <f>'Kontrollküsimustik - ISQC'!C65</f>
        <v>ISQC(EE)1-25</v>
      </c>
      <c r="D65" s="138" t="str">
        <f>'Kontrollküsimustik - ISQC'!E65</f>
        <v>Ettevõte peab kehtestama poliitikad ja protseduurid, millega:</v>
      </c>
      <c r="E65" s="138" t="str">
        <f>IF('Kontrollküsimustik - ISQC'!P65='Kontrollküsimustik - ISQC'!$Q$1,"",'Kontrollküsimustik - ISQC'!P65)</f>
        <v/>
      </c>
      <c r="F65" s="138" t="str">
        <f>IF('Kontrollküsimustik - ISQC'!O65='Kontrollküsimustik - ISQC'!$Q$1,"",'Kontrollküsimustik - ISQC'!O65)</f>
        <v/>
      </c>
      <c r="G65" s="154" t="str">
        <f t="shared" si="0"/>
        <v/>
      </c>
      <c r="H65" s="151" t="str">
        <f>IF('Kontrollküsimustik - ISQC'!G65="x","x","")</f>
        <v/>
      </c>
      <c r="I65" s="151" t="str">
        <f>IF('Kontrollküsimustik - ISQC'!H65="x","x","")</f>
        <v/>
      </c>
      <c r="J65" s="147" t="str">
        <f t="shared" si="1"/>
        <v/>
      </c>
      <c r="K65" s="151" t="str">
        <f>IF('Kontrollküsimustik - ISQC'!L65="x","x","")</f>
        <v/>
      </c>
      <c r="L65" s="151" t="str">
        <f>IF('Kontrollküsimustik - ISQC'!M65="x","x","")</f>
        <v/>
      </c>
    </row>
    <row r="66" spans="1:12" ht="64.5" x14ac:dyDescent="0.25">
      <c r="A66" s="130">
        <f>'Kontrollküsimustik - ISQC'!A66</f>
        <v>55</v>
      </c>
      <c r="B66" s="131" t="str">
        <f>IF('Kontrollküsimustik - ISQC'!B66='Kontrollküsimustik - ISQC'!$P$1,"",'Kontrollküsimustik - ISQC'!B66)</f>
        <v/>
      </c>
      <c r="C66" s="131" t="str">
        <f>'Kontrollküsimustik - ISQC'!C66</f>
        <v>ISQC(EE)1-25</v>
      </c>
      <c r="D66" s="138" t="str">
        <f>'Kontrollküsimustik - ISQC'!E66</f>
        <v>(a) määratakse kriteeriumid vajaduse kindlaksmääramiseks kaitsemehhanismide järele lähitutvuse ohu vähendamiseks aktsepteeritava tasemeni sama juhtivtöötaja kasutamisel kindlustandvas töövõtus pika perioodi jooksul ja</v>
      </c>
      <c r="E66" s="138" t="str">
        <f>IF('Kontrollküsimustik - ISQC'!P66='Kontrollküsimustik - ISQC'!$Q$1,"",'Kontrollküsimustik - ISQC'!P66)</f>
        <v/>
      </c>
      <c r="F66" s="138" t="str">
        <f>IF('Kontrollküsimustik - ISQC'!O66='Kontrollküsimustik - ISQC'!$Q$1,"",'Kontrollküsimustik - ISQC'!O66)</f>
        <v/>
      </c>
      <c r="G66" s="154" t="str">
        <f t="shared" si="0"/>
        <v/>
      </c>
      <c r="H66" s="151" t="str">
        <f>IF('Kontrollküsimustik - ISQC'!G66="x","x","")</f>
        <v/>
      </c>
      <c r="I66" s="151" t="str">
        <f>IF('Kontrollküsimustik - ISQC'!H66="x","x","")</f>
        <v/>
      </c>
      <c r="J66" s="147" t="str">
        <f t="shared" si="1"/>
        <v/>
      </c>
      <c r="K66" s="151" t="str">
        <f>IF('Kontrollküsimustik - ISQC'!L66="x","x","")</f>
        <v/>
      </c>
      <c r="L66" s="151" t="str">
        <f>IF('Kontrollküsimustik - ISQC'!M66="x","x","")</f>
        <v/>
      </c>
    </row>
    <row r="67" spans="1:12" ht="90" x14ac:dyDescent="0.25">
      <c r="A67" s="130">
        <f>'Kontrollküsimustik - ISQC'!A67</f>
        <v>56</v>
      </c>
      <c r="B67" s="136" t="str">
        <f>IF('Kontrollküsimustik - ISQC'!B67='Kontrollküsimustik - ISQC'!$P$1,"",'Kontrollküsimustik - ISQC'!B67)</f>
        <v/>
      </c>
      <c r="C67" s="131" t="str">
        <f>'Kontrollküsimustik - ISQC'!C67</f>
        <v>ISQC(EE)1-25</v>
      </c>
      <c r="D67" s="138" t="str">
        <f>'Kontrollküsimustik - ISQC'!E67</f>
        <v>(b) börsinimekirja kantud majandusüksuste finantsaruannete auditite puhul nõutakse töövõtupartneri ja töövõtu kvaliteedi kontrollülevaatuse eest vastutavate isikute ja, kus rakendatav, teiste rotatsiooninõuetele alluvate isikute rotatsiooni peale kindlaksmääratud perioodi vastavuses relevantsete eetikanõuetega.</v>
      </c>
      <c r="E67" s="138" t="str">
        <f>IF('Kontrollküsimustik - ISQC'!P67='Kontrollküsimustik - ISQC'!$Q$1,"",'Kontrollküsimustik - ISQC'!P67)</f>
        <v/>
      </c>
      <c r="F67" s="138" t="str">
        <f>IF('Kontrollküsimustik - ISQC'!O67='Kontrollküsimustik - ISQC'!$Q$1,"",'Kontrollküsimustik - ISQC'!O67)</f>
        <v/>
      </c>
      <c r="G67" s="154" t="str">
        <f t="shared" si="0"/>
        <v/>
      </c>
      <c r="H67" s="151" t="str">
        <f>IF('Kontrollküsimustik - ISQC'!G67="x","x","")</f>
        <v/>
      </c>
      <c r="I67" s="151" t="str">
        <f>IF('Kontrollküsimustik - ISQC'!H67="x","x","")</f>
        <v/>
      </c>
      <c r="J67" s="147" t="str">
        <f t="shared" si="1"/>
        <v/>
      </c>
      <c r="K67" s="151" t="str">
        <f>IF('Kontrollküsimustik - ISQC'!L67="x","x","")</f>
        <v/>
      </c>
      <c r="L67" s="151" t="str">
        <f>IF('Kontrollküsimustik - ISQC'!M67="x","x","")</f>
        <v/>
      </c>
    </row>
    <row r="68" spans="1:12" x14ac:dyDescent="0.25">
      <c r="A68" s="133"/>
      <c r="B68" s="134" t="str">
        <f>IF('Kontrollküsimustik - ISQC'!B68='Kontrollküsimustik - ISQC'!$P$1,"",'Kontrollküsimustik - ISQC'!B68)</f>
        <v/>
      </c>
      <c r="C68" s="135" t="str">
        <f>'Kontrollküsimustik - ISQC'!C68</f>
        <v>Kliendisuhete ja spetsiifiliste töövõttude aktsepteerimine ja jätkamine</v>
      </c>
      <c r="D68" s="137"/>
      <c r="E68" s="137"/>
      <c r="F68" s="137"/>
      <c r="G68" s="154" t="str">
        <f t="shared" si="0"/>
        <v/>
      </c>
      <c r="H68" s="151" t="str">
        <f>IF('Kontrollküsimustik - ISQC'!G68="x","x","")</f>
        <v/>
      </c>
      <c r="I68" s="151" t="str">
        <f>IF('Kontrollküsimustik - ISQC'!H68="x","x","")</f>
        <v/>
      </c>
      <c r="J68" s="147" t="str">
        <f t="shared" si="1"/>
        <v/>
      </c>
      <c r="K68" s="151" t="str">
        <f>IF('Kontrollküsimustik - ISQC'!L68="x","x","")</f>
        <v/>
      </c>
      <c r="L68" s="151" t="str">
        <f>IF('Kontrollküsimustik - ISQC'!M68="x","x","")</f>
        <v/>
      </c>
    </row>
    <row r="69" spans="1:12" ht="77.25" x14ac:dyDescent="0.25">
      <c r="A69" s="130">
        <f>'Kontrollküsimustik - ISQC'!A69</f>
        <v>57</v>
      </c>
      <c r="B69" s="131" t="str">
        <f>IF('Kontrollküsimustik - ISQC'!B69='Kontrollküsimustik - ISQC'!$P$1,"",'Kontrollküsimustik - ISQC'!B69)</f>
        <v/>
      </c>
      <c r="C69" s="131" t="str">
        <f>'Kontrollküsimustik - ISQC'!C69</f>
        <v>ISQC(EE)1-26</v>
      </c>
      <c r="D69" s="138" t="str">
        <f>'Kontrollküsimustik - ISQC'!E69</f>
        <v>Ettevõte peab kehtestama kliendisuhete ja spetsiifiliste töövõttude aktsepteerimise ja jätkamise poliitikad ja protseduurid, mis on kavandatud andma ettevõttele põhjendatud kindluse selles, et ettevõte võtab ette või jätkab ainult neid suhteid ja töövõtte, mille puhul ettevõte:</v>
      </c>
      <c r="E69" s="138" t="str">
        <f>IF('Kontrollküsimustik - ISQC'!P69='Kontrollküsimustik - ISQC'!$Q$1,"",'Kontrollküsimustik - ISQC'!P69)</f>
        <v/>
      </c>
      <c r="F69" s="138" t="str">
        <f>IF('Kontrollküsimustik - ISQC'!O69='Kontrollküsimustik - ISQC'!$Q$1,"",'Kontrollküsimustik - ISQC'!O69)</f>
        <v/>
      </c>
      <c r="G69" s="154" t="str">
        <f t="shared" si="0"/>
        <v/>
      </c>
      <c r="H69" s="151" t="str">
        <f>IF('Kontrollküsimustik - ISQC'!G69="x","x","")</f>
        <v/>
      </c>
      <c r="I69" s="151" t="str">
        <f>IF('Kontrollküsimustik - ISQC'!H69="x","x","")</f>
        <v/>
      </c>
      <c r="J69" s="147" t="str">
        <f t="shared" si="1"/>
        <v/>
      </c>
      <c r="K69" s="151" t="str">
        <f>IF('Kontrollküsimustik - ISQC'!L69="x","x","")</f>
        <v/>
      </c>
      <c r="L69" s="151" t="str">
        <f>IF('Kontrollküsimustik - ISQC'!M69="x","x","")</f>
        <v/>
      </c>
    </row>
    <row r="70" spans="1:12" ht="26.25" x14ac:dyDescent="0.25">
      <c r="A70" s="130">
        <f>'Kontrollküsimustik - ISQC'!A70</f>
        <v>58</v>
      </c>
      <c r="B70" s="131" t="str">
        <f>IF('Kontrollküsimustik - ISQC'!B70='Kontrollküsimustik - ISQC'!$P$1,"",'Kontrollküsimustik - ISQC'!B70)</f>
        <v/>
      </c>
      <c r="C70" s="131" t="str">
        <f>'Kontrollküsimustik - ISQC'!C70</f>
        <v>ISQC(EE)1-26</v>
      </c>
      <c r="D70" s="138" t="str">
        <f>'Kontrollküsimustik - ISQC'!E70</f>
        <v>(a) on kompetentne töövõttu läbi viima ja ettevõttel on selleks võimekused, sealhulgas aeg ja ressursid ja</v>
      </c>
      <c r="E70" s="138" t="str">
        <f>IF('Kontrollküsimustik - ISQC'!P70='Kontrollküsimustik - ISQC'!$Q$1,"",'Kontrollküsimustik - ISQC'!P70)</f>
        <v/>
      </c>
      <c r="F70" s="138" t="str">
        <f>IF('Kontrollküsimustik - ISQC'!O70='Kontrollküsimustik - ISQC'!$Q$1,"",'Kontrollküsimustik - ISQC'!O70)</f>
        <v/>
      </c>
      <c r="G70" s="154" t="str">
        <f t="shared" si="0"/>
        <v/>
      </c>
      <c r="H70" s="151" t="str">
        <f>IF('Kontrollküsimustik - ISQC'!G70="x","x","")</f>
        <v/>
      </c>
      <c r="I70" s="151" t="str">
        <f>IF('Kontrollküsimustik - ISQC'!H70="x","x","")</f>
        <v/>
      </c>
      <c r="J70" s="147" t="str">
        <f t="shared" si="1"/>
        <v/>
      </c>
      <c r="K70" s="151" t="str">
        <f>IF('Kontrollküsimustik - ISQC'!L70="x","x","")</f>
        <v/>
      </c>
      <c r="L70" s="151" t="str">
        <f>IF('Kontrollküsimustik - ISQC'!M70="x","x","")</f>
        <v/>
      </c>
    </row>
    <row r="71" spans="1:12" ht="26.25" x14ac:dyDescent="0.25">
      <c r="A71" s="130">
        <f>'Kontrollküsimustik - ISQC'!A71</f>
        <v>59</v>
      </c>
      <c r="B71" s="131" t="str">
        <f>IF('Kontrollküsimustik - ISQC'!B71='Kontrollküsimustik - ISQC'!$P$1,"",'Kontrollküsimustik - ISQC'!B71)</f>
        <v/>
      </c>
      <c r="C71" s="131" t="str">
        <f>'Kontrollküsimustik - ISQC'!C71</f>
        <v>ISQC(EE)1-26</v>
      </c>
      <c r="D71" s="138" t="str">
        <f>'Kontrollküsimustik - ISQC'!E71</f>
        <v>(b) saab olla vastavuses relevantsete eetikanõuetega ja</v>
      </c>
      <c r="E71" s="138" t="str">
        <f>IF('Kontrollküsimustik - ISQC'!P71='Kontrollküsimustik - ISQC'!$Q$1,"",'Kontrollküsimustik - ISQC'!P71)</f>
        <v/>
      </c>
      <c r="F71" s="138" t="str">
        <f>IF('Kontrollküsimustik - ISQC'!O71='Kontrollküsimustik - ISQC'!$Q$1,"",'Kontrollküsimustik - ISQC'!O71)</f>
        <v/>
      </c>
      <c r="G71" s="154" t="str">
        <f t="shared" si="0"/>
        <v/>
      </c>
      <c r="H71" s="151" t="str">
        <f>IF('Kontrollküsimustik - ISQC'!G71="x","x","")</f>
        <v/>
      </c>
      <c r="I71" s="151" t="str">
        <f>IF('Kontrollküsimustik - ISQC'!H71="x","x","")</f>
        <v/>
      </c>
      <c r="J71" s="147" t="str">
        <f t="shared" si="1"/>
        <v/>
      </c>
      <c r="K71" s="151" t="str">
        <f>IF('Kontrollküsimustik - ISQC'!L71="x","x","")</f>
        <v/>
      </c>
      <c r="L71" s="151" t="str">
        <f>IF('Kontrollküsimustik - ISQC'!M71="x","x","")</f>
        <v/>
      </c>
    </row>
    <row r="72" spans="1:12" ht="39" x14ac:dyDescent="0.25">
      <c r="A72" s="130">
        <f>'Kontrollküsimustik - ISQC'!A72</f>
        <v>60</v>
      </c>
      <c r="B72" s="131" t="str">
        <f>IF('Kontrollküsimustik - ISQC'!B72='Kontrollküsimustik - ISQC'!$P$1,"",'Kontrollküsimustik - ISQC'!B72)</f>
        <v/>
      </c>
      <c r="C72" s="131" t="str">
        <f>'Kontrollküsimustik - ISQC'!C72</f>
        <v>ISQC(EE)1-26</v>
      </c>
      <c r="D72" s="138" t="str">
        <f>'Kontrollküsimustik - ISQC'!E72</f>
        <v>(c) on kaalunud kliendi ausust ja tal ei ole informatsiooni, mis viiks ettevõtte järeldusele, et klient ei ole aus.</v>
      </c>
      <c r="E72" s="138" t="str">
        <f>IF('Kontrollküsimustik - ISQC'!P72='Kontrollküsimustik - ISQC'!$Q$1,"",'Kontrollküsimustik - ISQC'!P72)</f>
        <v/>
      </c>
      <c r="F72" s="138" t="str">
        <f>IF('Kontrollküsimustik - ISQC'!O72='Kontrollküsimustik - ISQC'!$Q$1,"",'Kontrollküsimustik - ISQC'!O72)</f>
        <v/>
      </c>
      <c r="G72" s="154" t="str">
        <f t="shared" si="0"/>
        <v/>
      </c>
      <c r="H72" s="151" t="str">
        <f>IF('Kontrollküsimustik - ISQC'!G72="x","x","")</f>
        <v/>
      </c>
      <c r="I72" s="151" t="str">
        <f>IF('Kontrollküsimustik - ISQC'!H72="x","x","")</f>
        <v/>
      </c>
      <c r="J72" s="147" t="str">
        <f t="shared" si="1"/>
        <v/>
      </c>
      <c r="K72" s="151" t="str">
        <f>IF('Kontrollküsimustik - ISQC'!L72="x","x","")</f>
        <v/>
      </c>
      <c r="L72" s="151" t="str">
        <f>IF('Kontrollküsimustik - ISQC'!M72="x","x","")</f>
        <v/>
      </c>
    </row>
    <row r="73" spans="1:12" ht="26.25" x14ac:dyDescent="0.25">
      <c r="A73" s="130">
        <f>'Kontrollküsimustik - ISQC'!A73</f>
        <v>61</v>
      </c>
      <c r="B73" s="131" t="str">
        <f>IF('Kontrollküsimustik - ISQC'!B73='Kontrollküsimustik - ISQC'!$P$1,"",'Kontrollküsimustik - ISQC'!B73)</f>
        <v/>
      </c>
      <c r="C73" s="131" t="str">
        <f>'Kontrollküsimustik - ISQC'!C73</f>
        <v>ISQC(EE)1-27</v>
      </c>
      <c r="D73" s="138" t="str">
        <f>'Kontrollküsimustik - ISQC'!E73</f>
        <v>Selliste poliitikate ja protseduuridega peab nõudma:</v>
      </c>
      <c r="E73" s="138" t="str">
        <f>IF('Kontrollküsimustik - ISQC'!P73='Kontrollküsimustik - ISQC'!$Q$1,"",'Kontrollküsimustik - ISQC'!P73)</f>
        <v/>
      </c>
      <c r="F73" s="138" t="str">
        <f>IF('Kontrollküsimustik - ISQC'!O73='Kontrollküsimustik - ISQC'!$Q$1,"",'Kontrollküsimustik - ISQC'!O73)</f>
        <v/>
      </c>
      <c r="G73" s="154" t="str">
        <f t="shared" ref="G73:G136" si="4">IF(H73="x","x",IF(I73="x","x",""))</f>
        <v/>
      </c>
      <c r="H73" s="151" t="str">
        <f>IF('Kontrollküsimustik - ISQC'!G73="x","x","")</f>
        <v/>
      </c>
      <c r="I73" s="151" t="str">
        <f>IF('Kontrollküsimustik - ISQC'!H73="x","x","")</f>
        <v/>
      </c>
      <c r="J73" s="147" t="str">
        <f t="shared" ref="J73:J136" si="5">IF(K73="x","x",IF(L73="x","x",""))</f>
        <v/>
      </c>
      <c r="K73" s="151" t="str">
        <f>IF('Kontrollküsimustik - ISQC'!L73="x","x","")</f>
        <v/>
      </c>
      <c r="L73" s="151" t="str">
        <f>IF('Kontrollküsimustik - ISQC'!M73="x","x","")</f>
        <v/>
      </c>
    </row>
    <row r="74" spans="1:12" ht="64.5" x14ac:dyDescent="0.25">
      <c r="A74" s="130">
        <f>'Kontrollküsimustik - ISQC'!A74</f>
        <v>62</v>
      </c>
      <c r="B74" s="131" t="str">
        <f>IF('Kontrollküsimustik - ISQC'!B74='Kontrollküsimustik - ISQC'!$P$1,"",'Kontrollküsimustik - ISQC'!B74)</f>
        <v/>
      </c>
      <c r="C74" s="131" t="str">
        <f>'Kontrollküsimustik - ISQC'!C74</f>
        <v>ISQC(EE)1-27</v>
      </c>
      <c r="D74" s="138" t="str">
        <f>'Kontrollküsimustik - ISQC'!E74</f>
        <v>(a) ettevõttelt, sellise informatsiooni hankimist, mida ettevõte peab antud tingimustes vajalikuks enne uue kliendiga töövõtu aktsepteerimist, selle otsustamisel, kas jätkata olemasolevat töövõttu ja olemasoleva kliendiga uue töövõtu aktsepteerimise kaalumisel;</v>
      </c>
      <c r="E74" s="138" t="str">
        <f>IF('Kontrollküsimustik - ISQC'!P74='Kontrollküsimustik - ISQC'!$Q$1,"",'Kontrollküsimustik - ISQC'!P74)</f>
        <v/>
      </c>
      <c r="F74" s="138" t="str">
        <f>IF('Kontrollküsimustik - ISQC'!O74='Kontrollküsimustik - ISQC'!$Q$1,"",'Kontrollküsimustik - ISQC'!O74)</f>
        <v/>
      </c>
      <c r="G74" s="154" t="str">
        <f t="shared" si="4"/>
        <v/>
      </c>
      <c r="H74" s="151" t="str">
        <f>IF('Kontrollküsimustik - ISQC'!G74="x","x","")</f>
        <v/>
      </c>
      <c r="I74" s="151" t="str">
        <f>IF('Kontrollküsimustik - ISQC'!H74="x","x","")</f>
        <v/>
      </c>
      <c r="J74" s="147" t="str">
        <f t="shared" si="5"/>
        <v/>
      </c>
      <c r="K74" s="151" t="str">
        <f>IF('Kontrollküsimustik - ISQC'!L74="x","x","")</f>
        <v/>
      </c>
      <c r="L74" s="151" t="str">
        <f>IF('Kontrollküsimustik - ISQC'!M74="x","x","")</f>
        <v/>
      </c>
    </row>
    <row r="75" spans="1:12" ht="51.75" x14ac:dyDescent="0.25">
      <c r="A75" s="130">
        <f>'Kontrollküsimustik - ISQC'!A75</f>
        <v>63</v>
      </c>
      <c r="B75" s="131" t="str">
        <f>IF('Kontrollküsimustik - ISQC'!B75='Kontrollküsimustik - ISQC'!$P$1,"",'Kontrollküsimustik - ISQC'!B75)</f>
        <v/>
      </c>
      <c r="C75" s="131" t="str">
        <f>'Kontrollküsimustik - ISQC'!C75</f>
        <v>ISQC(EE)1-27</v>
      </c>
      <c r="D75" s="138" t="str">
        <f>'Kontrollküsimustik - ISQC'!E75</f>
        <v>(b) juhul, kui töövõtu aktsepteerimisel uue või olemasoleva kliendiga tuvastatakse võimalik huvide konflikt, ettevõttelt selle kindlaksmääramist, kas töövõtu aktsepteerimine on asjakohane;</v>
      </c>
      <c r="E75" s="138" t="str">
        <f>IF('Kontrollküsimustik - ISQC'!P75='Kontrollküsimustik - ISQC'!$Q$1,"",'Kontrollküsimustik - ISQC'!P75)</f>
        <v/>
      </c>
      <c r="F75" s="138" t="str">
        <f>IF('Kontrollküsimustik - ISQC'!O75='Kontrollküsimustik - ISQC'!$Q$1,"",'Kontrollküsimustik - ISQC'!O75)</f>
        <v/>
      </c>
      <c r="G75" s="154" t="str">
        <f t="shared" si="4"/>
        <v/>
      </c>
      <c r="H75" s="151" t="str">
        <f>IF('Kontrollküsimustik - ISQC'!G75="x","x","")</f>
        <v/>
      </c>
      <c r="I75" s="151" t="str">
        <f>IF('Kontrollküsimustik - ISQC'!H75="x","x","")</f>
        <v/>
      </c>
      <c r="J75" s="147" t="str">
        <f t="shared" si="5"/>
        <v/>
      </c>
      <c r="K75" s="151" t="str">
        <f>IF('Kontrollküsimustik - ISQC'!L75="x","x","")</f>
        <v/>
      </c>
      <c r="L75" s="151" t="str">
        <f>IF('Kontrollküsimustik - ISQC'!M75="x","x","")</f>
        <v/>
      </c>
    </row>
    <row r="76" spans="1:12" ht="51.75" x14ac:dyDescent="0.25">
      <c r="A76" s="130">
        <f>'Kontrollküsimustik - ISQC'!A76</f>
        <v>64</v>
      </c>
      <c r="B76" s="131" t="str">
        <f>IF('Kontrollküsimustik - ISQC'!B76='Kontrollküsimustik - ISQC'!$P$1,"",'Kontrollküsimustik - ISQC'!B76)</f>
        <v/>
      </c>
      <c r="C76" s="131" t="str">
        <f>'Kontrollküsimustik - ISQC'!C76</f>
        <v>ISQC(EE)1-27</v>
      </c>
      <c r="D76" s="138" t="str">
        <f>'Kontrollküsimustik - ISQC'!E76</f>
        <v>(c) juhul, kui on tuvastatud probleeme ja ettevõte otsustab kliendisuhte või spetsiifilise töövõtu aktsepteerida või seda jätkata, ettevõttelt selle dokumenteerimist, kuidas probleemid lahendati.</v>
      </c>
      <c r="E76" s="138" t="str">
        <f>IF('Kontrollküsimustik - ISQC'!P76='Kontrollküsimustik - ISQC'!$Q$1,"",'Kontrollküsimustik - ISQC'!P76)</f>
        <v/>
      </c>
      <c r="F76" s="138" t="str">
        <f>IF('Kontrollküsimustik - ISQC'!O76='Kontrollküsimustik - ISQC'!$Q$1,"",'Kontrollküsimustik - ISQC'!O76)</f>
        <v/>
      </c>
      <c r="G76" s="154" t="str">
        <f t="shared" si="4"/>
        <v/>
      </c>
      <c r="H76" s="151" t="str">
        <f>IF('Kontrollküsimustik - ISQC'!G76="x","x","")</f>
        <v/>
      </c>
      <c r="I76" s="151" t="str">
        <f>IF('Kontrollküsimustik - ISQC'!H76="x","x","")</f>
        <v/>
      </c>
      <c r="J76" s="147" t="str">
        <f t="shared" si="5"/>
        <v/>
      </c>
      <c r="K76" s="151" t="str">
        <f>IF('Kontrollküsimustik - ISQC'!L76="x","x","")</f>
        <v/>
      </c>
      <c r="L76" s="151" t="str">
        <f>IF('Kontrollküsimustik - ISQC'!M76="x","x","")</f>
        <v/>
      </c>
    </row>
    <row r="77" spans="1:12" ht="102.75" x14ac:dyDescent="0.25">
      <c r="A77" s="130">
        <f>'Kontrollküsimustik - ISQC'!A77</f>
        <v>65</v>
      </c>
      <c r="B77" s="131" t="str">
        <f>IF('Kontrollküsimustik - ISQC'!B77='Kontrollküsimustik - ISQC'!$P$1,"",'Kontrollküsimustik - ISQC'!B77)</f>
        <v/>
      </c>
      <c r="C77" s="131" t="str">
        <f>'Kontrollküsimustik - ISQC'!C77</f>
        <v>ISQC(EE)1-28</v>
      </c>
      <c r="D77" s="138" t="str">
        <f>'Kontrollküsimustik - ISQC'!E77</f>
        <v>Ettevõte peab kehtestama töövõtu ja kliendisuhte jätkamise poliitikad ja protseduurid, millega käsitletakse tingimusi, kus ettevõte omandab informatsiooni, mis oleks põhjustanud töövõtust keeldumise ettevõtte poolt juhul, kui see informatsioon oleks olnud kättesaadav varem. Selliste poliitikate ja protseduuride hulka peab kuuluma järgmise arvessevõtmine:</v>
      </c>
      <c r="E77" s="138" t="str">
        <f>IF('Kontrollküsimustik - ISQC'!P77='Kontrollküsimustik - ISQC'!$Q$1,"",'Kontrollküsimustik - ISQC'!P77)</f>
        <v/>
      </c>
      <c r="F77" s="138" t="str">
        <f>IF('Kontrollküsimustik - ISQC'!O77='Kontrollküsimustik - ISQC'!$Q$1,"",'Kontrollküsimustik - ISQC'!O77)</f>
        <v/>
      </c>
      <c r="G77" s="154" t="str">
        <f t="shared" si="4"/>
        <v/>
      </c>
      <c r="H77" s="151" t="str">
        <f>IF('Kontrollküsimustik - ISQC'!G77="x","x","")</f>
        <v/>
      </c>
      <c r="I77" s="151" t="str">
        <f>IF('Kontrollküsimustik - ISQC'!H77="x","x","")</f>
        <v/>
      </c>
      <c r="J77" s="147" t="str">
        <f t="shared" si="5"/>
        <v/>
      </c>
      <c r="K77" s="151" t="str">
        <f>IF('Kontrollküsimustik - ISQC'!L77="x","x","")</f>
        <v/>
      </c>
      <c r="L77" s="151" t="str">
        <f>IF('Kontrollküsimustik - ISQC'!M77="x","x","")</f>
        <v/>
      </c>
    </row>
    <row r="78" spans="1:12" ht="64.5" x14ac:dyDescent="0.25">
      <c r="A78" s="130">
        <f>'Kontrollküsimustik - ISQC'!A78</f>
        <v>66</v>
      </c>
      <c r="B78" s="131" t="str">
        <f>IF('Kontrollküsimustik - ISQC'!B78='Kontrollküsimustik - ISQC'!$P$1,"",'Kontrollküsimustik - ISQC'!B78)</f>
        <v/>
      </c>
      <c r="C78" s="131" t="str">
        <f>'Kontrollküsimustik - ISQC'!C78</f>
        <v>ISQC(EE)1-28</v>
      </c>
      <c r="D78" s="138" t="str">
        <f>'Kontrollküsimustik - ISQC'!E78</f>
        <v>(a) antud tingimustes rakenduvad kutsealased ja juriidilised kohustused, sealhulgas see, kas ettevõtte suhtes eksisteerib nõue raporteerida isikule või isikutele, kes ettevõtte ametisse nimetas või, mõningatel juhtudel, reguleerivatele asutustele ja</v>
      </c>
      <c r="E78" s="138" t="str">
        <f>IF('Kontrollküsimustik - ISQC'!P78='Kontrollküsimustik - ISQC'!$Q$1,"",'Kontrollküsimustik - ISQC'!P78)</f>
        <v/>
      </c>
      <c r="F78" s="138" t="str">
        <f>IF('Kontrollküsimustik - ISQC'!O78='Kontrollküsimustik - ISQC'!$Q$1,"",'Kontrollküsimustik - ISQC'!O78)</f>
        <v/>
      </c>
      <c r="G78" s="154" t="str">
        <f t="shared" si="4"/>
        <v/>
      </c>
      <c r="H78" s="151" t="str">
        <f>IF('Kontrollküsimustik - ISQC'!G78="x","x","")</f>
        <v/>
      </c>
      <c r="I78" s="151" t="str">
        <f>IF('Kontrollküsimustik - ISQC'!H78="x","x","")</f>
        <v/>
      </c>
      <c r="J78" s="147" t="str">
        <f t="shared" si="5"/>
        <v/>
      </c>
      <c r="K78" s="151" t="str">
        <f>IF('Kontrollküsimustik - ISQC'!L78="x","x","")</f>
        <v/>
      </c>
      <c r="L78" s="151" t="str">
        <f>IF('Kontrollküsimustik - ISQC'!M78="x","x","")</f>
        <v/>
      </c>
    </row>
    <row r="79" spans="1:12" ht="26.25" x14ac:dyDescent="0.25">
      <c r="A79" s="130">
        <f>'Kontrollküsimustik - ISQC'!A79</f>
        <v>67</v>
      </c>
      <c r="B79" s="131" t="str">
        <f>IF('Kontrollküsimustik - ISQC'!B79='Kontrollküsimustik - ISQC'!$P$1,"",'Kontrollküsimustik - ISQC'!B79)</f>
        <v/>
      </c>
      <c r="C79" s="131" t="str">
        <f>'Kontrollküsimustik - ISQC'!C79</f>
        <v>ISQC(EE)1-28</v>
      </c>
      <c r="D79" s="138" t="str">
        <f>'Kontrollküsimustik - ISQC'!E79</f>
        <v>(b) võimalus taanduda töövõtust või mõlemast, nii töövõtust kui kliendisuhtest.</v>
      </c>
      <c r="E79" s="138" t="str">
        <f>IF('Kontrollküsimustik - ISQC'!P79='Kontrollküsimustik - ISQC'!$Q$1,"",'Kontrollküsimustik - ISQC'!P79)</f>
        <v/>
      </c>
      <c r="F79" s="138" t="str">
        <f>IF('Kontrollküsimustik - ISQC'!O79='Kontrollküsimustik - ISQC'!$Q$1,"",'Kontrollküsimustik - ISQC'!O79)</f>
        <v/>
      </c>
      <c r="G79" s="154" t="str">
        <f t="shared" si="4"/>
        <v/>
      </c>
      <c r="H79" s="151" t="str">
        <f>IF('Kontrollküsimustik - ISQC'!G79="x","x","")</f>
        <v/>
      </c>
      <c r="I79" s="151" t="str">
        <f>IF('Kontrollküsimustik - ISQC'!H79="x","x","")</f>
        <v/>
      </c>
      <c r="J79" s="147" t="str">
        <f t="shared" si="5"/>
        <v/>
      </c>
      <c r="K79" s="151" t="str">
        <f>IF('Kontrollküsimustik - ISQC'!L79="x","x","")</f>
        <v/>
      </c>
      <c r="L79" s="151" t="str">
        <f>IF('Kontrollküsimustik - ISQC'!M79="x","x","")</f>
        <v/>
      </c>
    </row>
    <row r="80" spans="1:12" x14ac:dyDescent="0.25">
      <c r="A80" s="133"/>
      <c r="B80" s="134" t="str">
        <f>IF('Kontrollküsimustik - ISQC'!B80='Kontrollküsimustik - ISQC'!$P$1,"",'Kontrollküsimustik - ISQC'!B80)</f>
        <v/>
      </c>
      <c r="C80" s="135" t="str">
        <f>'Kontrollküsimustik - ISQC'!C80</f>
        <v>Inimressursid</v>
      </c>
      <c r="D80" s="137"/>
      <c r="E80" s="137"/>
      <c r="F80" s="137"/>
      <c r="G80" s="154" t="str">
        <f t="shared" si="4"/>
        <v/>
      </c>
      <c r="H80" s="151" t="str">
        <f>IF('Kontrollküsimustik - ISQC'!G80="x","x","")</f>
        <v/>
      </c>
      <c r="I80" s="151" t="str">
        <f>IF('Kontrollküsimustik - ISQC'!H80="x","x","")</f>
        <v/>
      </c>
      <c r="J80" s="147" t="str">
        <f t="shared" si="5"/>
        <v/>
      </c>
      <c r="K80" s="151" t="str">
        <f>IF('Kontrollküsimustik - ISQC'!L80="x","x","")</f>
        <v/>
      </c>
      <c r="L80" s="151" t="str">
        <f>IF('Kontrollküsimustik - ISQC'!M80="x","x","")</f>
        <v/>
      </c>
    </row>
    <row r="81" spans="1:12" ht="64.5" x14ac:dyDescent="0.25">
      <c r="A81" s="130">
        <f>'Kontrollküsimustik - ISQC'!A81</f>
        <v>68</v>
      </c>
      <c r="B81" s="131" t="str">
        <f>IF('Kontrollküsimustik - ISQC'!B81='Kontrollküsimustik - ISQC'!$P$1,"",'Kontrollküsimustik - ISQC'!B81)</f>
        <v/>
      </c>
      <c r="C81" s="131" t="str">
        <f>'Kontrollküsimustik - ISQC'!C81</f>
        <v>ISQC(EE)1-29</v>
      </c>
      <c r="D81" s="138" t="str">
        <f>'Kontrollküsimustik - ISQC'!E81</f>
        <v>Ettevõte peab kehtestama poliitikad ja protseduurid, mis on kavandatud andma ettevõttele põhjendatud kindluse selles, et ettevõttel on piisav personal, kellel on kompetentsus, võimekused ja kohustumine järgida eetikaprintsiipe, mis on vajalikud, et:</v>
      </c>
      <c r="E81" s="138" t="str">
        <f>IF('Kontrollküsimustik - ISQC'!P81='Kontrollküsimustik - ISQC'!$Q$1,"",'Kontrollküsimustik - ISQC'!P81)</f>
        <v/>
      </c>
      <c r="F81" s="138" t="str">
        <f>IF('Kontrollküsimustik - ISQC'!O81='Kontrollküsimustik - ISQC'!$Q$1,"",'Kontrollküsimustik - ISQC'!O81)</f>
        <v/>
      </c>
      <c r="G81" s="154" t="str">
        <f t="shared" si="4"/>
        <v/>
      </c>
      <c r="H81" s="151" t="str">
        <f>IF('Kontrollküsimustik - ISQC'!G81="x","x","")</f>
        <v/>
      </c>
      <c r="I81" s="151" t="str">
        <f>IF('Kontrollküsimustik - ISQC'!H81="x","x","")</f>
        <v/>
      </c>
      <c r="J81" s="147" t="str">
        <f t="shared" si="5"/>
        <v/>
      </c>
      <c r="K81" s="151" t="str">
        <f>IF('Kontrollküsimustik - ISQC'!L81="x","x","")</f>
        <v/>
      </c>
      <c r="L81" s="151" t="str">
        <f>IF('Kontrollküsimustik - ISQC'!M81="x","x","")</f>
        <v/>
      </c>
    </row>
    <row r="82" spans="1:12" ht="39" x14ac:dyDescent="0.25">
      <c r="A82" s="130">
        <f>'Kontrollküsimustik - ISQC'!A82</f>
        <v>69</v>
      </c>
      <c r="B82" s="131" t="str">
        <f>IF('Kontrollküsimustik - ISQC'!B82='Kontrollküsimustik - ISQC'!$P$1,"",'Kontrollküsimustik - ISQC'!B82)</f>
        <v/>
      </c>
      <c r="C82" s="131" t="str">
        <f>'Kontrollküsimustik - ISQC'!C82</f>
        <v>ISQC(EE)1-29</v>
      </c>
      <c r="D82" s="138" t="str">
        <f>'Kontrollküsimustik - ISQC'!E82</f>
        <v>(a) viia töövõtud läbi kooskõlas kutsestandardite ning rakendatavatest seadusest ja regulatsioonidest tulenevate nõuetega ja</v>
      </c>
      <c r="E82" s="138" t="str">
        <f>IF('Kontrollküsimustik - ISQC'!P82='Kontrollküsimustik - ISQC'!$Q$1,"",'Kontrollküsimustik - ISQC'!P82)</f>
        <v/>
      </c>
      <c r="F82" s="138" t="str">
        <f>IF('Kontrollküsimustik - ISQC'!O82='Kontrollküsimustik - ISQC'!$Q$1,"",'Kontrollküsimustik - ISQC'!O82)</f>
        <v/>
      </c>
      <c r="G82" s="154" t="str">
        <f t="shared" si="4"/>
        <v/>
      </c>
      <c r="H82" s="151" t="str">
        <f>IF('Kontrollküsimustik - ISQC'!G82="x","x","")</f>
        <v/>
      </c>
      <c r="I82" s="151" t="str">
        <f>IF('Kontrollküsimustik - ISQC'!H82="x","x","")</f>
        <v/>
      </c>
      <c r="J82" s="147" t="str">
        <f t="shared" si="5"/>
        <v/>
      </c>
      <c r="K82" s="151" t="str">
        <f>IF('Kontrollküsimustik - ISQC'!L82="x","x","")</f>
        <v/>
      </c>
      <c r="L82" s="151" t="str">
        <f>IF('Kontrollküsimustik - ISQC'!M82="x","x","")</f>
        <v/>
      </c>
    </row>
    <row r="83" spans="1:12" ht="39" x14ac:dyDescent="0.25">
      <c r="A83" s="130">
        <f>'Kontrollküsimustik - ISQC'!A83</f>
        <v>70</v>
      </c>
      <c r="B83" s="131" t="str">
        <f>IF('Kontrollküsimustik - ISQC'!B83='Kontrollküsimustik - ISQC'!$P$1,"",'Kontrollküsimustik - ISQC'!B83)</f>
        <v/>
      </c>
      <c r="C83" s="131" t="str">
        <f>'Kontrollküsimustik - ISQC'!C83</f>
        <v>ISQC(EE)1-29</v>
      </c>
      <c r="D83" s="138" t="str">
        <f>'Kontrollküsimustik - ISQC'!E83</f>
        <v>(b) võimaldada ettevõttel või töövõtupartneritel anda välja aruandeid, mis on antud tingimustes asjakohased.</v>
      </c>
      <c r="E83" s="138" t="str">
        <f>IF('Kontrollküsimustik - ISQC'!P83='Kontrollküsimustik - ISQC'!$Q$1,"",'Kontrollküsimustik - ISQC'!P83)</f>
        <v/>
      </c>
      <c r="F83" s="138" t="str">
        <f>IF('Kontrollküsimustik - ISQC'!O83='Kontrollküsimustik - ISQC'!$Q$1,"",'Kontrollküsimustik - ISQC'!O83)</f>
        <v/>
      </c>
      <c r="G83" s="154" t="str">
        <f t="shared" si="4"/>
        <v/>
      </c>
      <c r="H83" s="151" t="str">
        <f>IF('Kontrollküsimustik - ISQC'!G83="x","x","")</f>
        <v/>
      </c>
      <c r="I83" s="151" t="str">
        <f>IF('Kontrollküsimustik - ISQC'!H83="x","x","")</f>
        <v/>
      </c>
      <c r="J83" s="147" t="str">
        <f t="shared" si="5"/>
        <v/>
      </c>
      <c r="K83" s="151" t="str">
        <f>IF('Kontrollküsimustik - ISQC'!L83="x","x","")</f>
        <v/>
      </c>
      <c r="L83" s="151" t="str">
        <f>IF('Kontrollküsimustik - ISQC'!M83="x","x","")</f>
        <v/>
      </c>
    </row>
    <row r="84" spans="1:12" ht="26.25" x14ac:dyDescent="0.25">
      <c r="A84" s="130">
        <f>'Kontrollküsimustik - ISQC'!A84</f>
        <v>71</v>
      </c>
      <c r="B84" s="131" t="str">
        <f>IF('Kontrollküsimustik - ISQC'!B84='Kontrollküsimustik - ISQC'!$P$1,"",'Kontrollküsimustik - ISQC'!B84)</f>
        <v/>
      </c>
      <c r="C84" s="131" t="str">
        <f>'Kontrollküsimustik - ISQC'!C84</f>
        <v>ISQC(EE)1-29.D1</v>
      </c>
      <c r="D84" s="138" t="str">
        <f>'Kontrollküsimustik - ISQC'!E84</f>
        <v>Ettevõtte poliitikad ja protseduurid peavad muuhulgas tagama, et</v>
      </c>
      <c r="E84" s="138" t="str">
        <f>IF('Kontrollküsimustik - ISQC'!P84='Kontrollküsimustik - ISQC'!$Q$1,"",'Kontrollküsimustik - ISQC'!P84)</f>
        <v/>
      </c>
      <c r="F84" s="138" t="str">
        <f>IF('Kontrollküsimustik - ISQC'!O84='Kontrollküsimustik - ISQC'!$Q$1,"",'Kontrollküsimustik - ISQC'!O84)</f>
        <v/>
      </c>
      <c r="G84" s="154" t="str">
        <f t="shared" si="4"/>
        <v/>
      </c>
      <c r="H84" s="151" t="str">
        <f>IF('Kontrollküsimustik - ISQC'!G84="x","x","")</f>
        <v/>
      </c>
      <c r="I84" s="151" t="str">
        <f>IF('Kontrollküsimustik - ISQC'!H84="x","x","")</f>
        <v/>
      </c>
      <c r="J84" s="147" t="str">
        <f t="shared" si="5"/>
        <v/>
      </c>
      <c r="K84" s="151" t="str">
        <f>IF('Kontrollküsimustik - ISQC'!L84="x","x","")</f>
        <v/>
      </c>
      <c r="L84" s="151" t="str">
        <f>IF('Kontrollküsimustik - ISQC'!M84="x","x","")</f>
        <v/>
      </c>
    </row>
    <row r="85" spans="1:12" ht="77.25" x14ac:dyDescent="0.25">
      <c r="A85" s="130">
        <f>'Kontrollküsimustik - ISQC'!A85</f>
        <v>72</v>
      </c>
      <c r="B85" s="131" t="str">
        <f>IF('Kontrollküsimustik - ISQC'!B85='Kontrollküsimustik - ISQC'!$P$1,"",'Kontrollküsimustik - ISQC'!B85)</f>
        <v/>
      </c>
      <c r="C85" s="131" t="str">
        <f>'Kontrollküsimustik - ISQC'!C85</f>
        <v>ISQC(EE)1-29.D1</v>
      </c>
      <c r="D85" s="138" t="str">
        <f>'Kontrollküsimustik - ISQC'!E85</f>
        <v>(a) ettevõtte töötajatel ja kõigil teistel füüsilistel isikutel, kelle teenuseid ta saab kasutada või kontrollida ning kes on otseselt seotud kohustusliku auditi toimingute läbiviimisega, oleksid neile määratud ülesannete täitmiseks vajalikud teadmised ja kogemused;</v>
      </c>
      <c r="E85" s="138" t="str">
        <f>IF('Kontrollküsimustik - ISQC'!P85='Kontrollküsimustik - ISQC'!$Q$1,"",'Kontrollküsimustik - ISQC'!P85)</f>
        <v/>
      </c>
      <c r="F85" s="138" t="str">
        <f>IF('Kontrollküsimustik - ISQC'!O85='Kontrollküsimustik - ISQC'!$Q$1,"",'Kontrollküsimustik - ISQC'!O85)</f>
        <v/>
      </c>
      <c r="G85" s="154" t="str">
        <f t="shared" si="4"/>
        <v/>
      </c>
      <c r="H85" s="151" t="str">
        <f>IF('Kontrollküsimustik - ISQC'!G85="x","x","")</f>
        <v/>
      </c>
      <c r="I85" s="151" t="str">
        <f>IF('Kontrollküsimustik - ISQC'!H85="x","x","")</f>
        <v/>
      </c>
      <c r="J85" s="147" t="str">
        <f t="shared" si="5"/>
        <v/>
      </c>
      <c r="K85" s="151" t="str">
        <f>IF('Kontrollküsimustik - ISQC'!L85="x","x","")</f>
        <v/>
      </c>
      <c r="L85" s="151" t="str">
        <f>IF('Kontrollküsimustik - ISQC'!M85="x","x","")</f>
        <v/>
      </c>
    </row>
    <row r="86" spans="1:12" ht="90" x14ac:dyDescent="0.25">
      <c r="A86" s="130">
        <f>'Kontrollküsimustik - ISQC'!A86</f>
        <v>73</v>
      </c>
      <c r="B86" s="131" t="str">
        <f>IF('Kontrollküsimustik - ISQC'!B86='Kontrollküsimustik - ISQC'!$P$1,"",'Kontrollküsimustik - ISQC'!B86)</f>
        <v/>
      </c>
      <c r="C86" s="131" t="str">
        <f>'Kontrollküsimustik - ISQC'!C86</f>
        <v>ISQC(EE)1-29.D1</v>
      </c>
      <c r="D86" s="138" t="str">
        <f>'Kontrollküsimustik - ISQC'!E86</f>
        <v>(b) oluliste auditiülesannete allhanget ei teostataks nii, et see kahjustab ettevõtte sisemise kvaliteedikontrolli või pädevate asutuste võimet teostada järelevalvet selle üle, kuidas vandeaudiitor või audiitorühing täidab audiitortegevuse seaduses, kutsetegevuse standardites ja, kui see on kohaldatav siis, määruses (EL) nr 537/2014 sätestatud kohustusi;</v>
      </c>
      <c r="E86" s="138" t="str">
        <f>IF('Kontrollküsimustik - ISQC'!P86='Kontrollküsimustik - ISQC'!$Q$1,"",'Kontrollküsimustik - ISQC'!P86)</f>
        <v/>
      </c>
      <c r="F86" s="138" t="str">
        <f>IF('Kontrollküsimustik - ISQC'!O86='Kontrollküsimustik - ISQC'!$Q$1,"",'Kontrollküsimustik - ISQC'!O86)</f>
        <v/>
      </c>
      <c r="G86" s="154" t="str">
        <f t="shared" si="4"/>
        <v/>
      </c>
      <c r="H86" s="151" t="str">
        <f>IF('Kontrollküsimustik - ISQC'!G86="x","x","")</f>
        <v/>
      </c>
      <c r="I86" s="151" t="str">
        <f>IF('Kontrollküsimustik - ISQC'!H86="x","x","")</f>
        <v/>
      </c>
      <c r="J86" s="147" t="str">
        <f t="shared" si="5"/>
        <v/>
      </c>
      <c r="K86" s="151" t="str">
        <f>IF('Kontrollküsimustik - ISQC'!L86="x","x","")</f>
        <v/>
      </c>
      <c r="L86" s="151" t="str">
        <f>IF('Kontrollküsimustik - ISQC'!M86="x","x","")</f>
        <v/>
      </c>
    </row>
    <row r="87" spans="1:12" ht="115.5" x14ac:dyDescent="0.25">
      <c r="A87" s="130">
        <f>'Kontrollküsimustik - ISQC'!A87</f>
        <v>74</v>
      </c>
      <c r="B87" s="131" t="str">
        <f>IF('Kontrollküsimustik - ISQC'!B87='Kontrollküsimustik - ISQC'!$P$1,"",'Kontrollküsimustik - ISQC'!B87)</f>
        <v/>
      </c>
      <c r="C87" s="131" t="str">
        <f>'Kontrollküsimustik - ISQC'!C87</f>
        <v>ISQC(EE)1-29.D1</v>
      </c>
      <c r="D87" s="138" t="str">
        <f>'Kontrollküsimustik - ISQC'!E87</f>
        <v>c) ettevõttel on asjakohased tasustamise, sealhulgas kasumi jaotamise põhimõtted, mis pakuvad piisavalt stiimuleid tulemuste saavutamiseks, et tagada auditi kvaliteet. Eelkõige ei tohi tulu, mida ettevõte auditeeritavalt üksuselt kutsetegevuse väliseid teenuseid osutades teenib, võtta arvesse ühegi sellise isiku töö hindamisel või tasustamisel, kes on auditeerimisse kaasatud või kes suudab mõjutada selle läbiviimist.</v>
      </c>
      <c r="E87" s="138" t="str">
        <f>IF('Kontrollküsimustik - ISQC'!P87='Kontrollküsimustik - ISQC'!$Q$1,"",'Kontrollküsimustik - ISQC'!P87)</f>
        <v/>
      </c>
      <c r="F87" s="138" t="str">
        <f>IF('Kontrollküsimustik - ISQC'!O87='Kontrollküsimustik - ISQC'!$Q$1,"",'Kontrollküsimustik - ISQC'!O87)</f>
        <v/>
      </c>
      <c r="G87" s="154" t="str">
        <f t="shared" si="4"/>
        <v/>
      </c>
      <c r="H87" s="151" t="str">
        <f>IF('Kontrollküsimustik - ISQC'!G87="x","x","")</f>
        <v/>
      </c>
      <c r="I87" s="151" t="str">
        <f>IF('Kontrollküsimustik - ISQC'!H87="x","x","")</f>
        <v/>
      </c>
      <c r="J87" s="147" t="str">
        <f t="shared" si="5"/>
        <v/>
      </c>
      <c r="K87" s="151" t="str">
        <f>IF('Kontrollküsimustik - ISQC'!L87="x","x","")</f>
        <v/>
      </c>
      <c r="L87" s="151" t="str">
        <f>IF('Kontrollküsimustik - ISQC'!M87="x","x","")</f>
        <v/>
      </c>
    </row>
    <row r="88" spans="1:12" ht="39" x14ac:dyDescent="0.25">
      <c r="A88" s="130">
        <f>'Kontrollküsimustik - ISQC'!A88</f>
        <v>75</v>
      </c>
      <c r="B88" s="131" t="str">
        <f>IF('Kontrollküsimustik - ISQC'!B88='Kontrollküsimustik - ISQC'!$P$1,"",'Kontrollküsimustik - ISQC'!B88)</f>
        <v>Töövõtumeeskondade määramine</v>
      </c>
      <c r="C88" s="131" t="str">
        <f>'Kontrollküsimustik - ISQC'!C88</f>
        <v>ISQC(EE)1-30</v>
      </c>
      <c r="D88" s="138" t="str">
        <f>'Kontrollküsimustik - ISQC'!E88</f>
        <v>Ettevõte peab määrama vastutuse iga töövõtu eest töövõtupartnerile ja peab kehtestama poliitikad ja protseduurid, millega nõutakse, et:</v>
      </c>
      <c r="E88" s="138" t="str">
        <f>IF('Kontrollküsimustik - ISQC'!P88='Kontrollküsimustik - ISQC'!$Q$1,"",'Kontrollküsimustik - ISQC'!P88)</f>
        <v/>
      </c>
      <c r="F88" s="138" t="str">
        <f>IF('Kontrollküsimustik - ISQC'!O88='Kontrollküsimustik - ISQC'!$Q$1,"",'Kontrollküsimustik - ISQC'!O88)</f>
        <v/>
      </c>
      <c r="G88" s="154" t="str">
        <f t="shared" si="4"/>
        <v/>
      </c>
      <c r="H88" s="151" t="str">
        <f>IF('Kontrollküsimustik - ISQC'!G88="x","x","")</f>
        <v/>
      </c>
      <c r="I88" s="151" t="str">
        <f>IF('Kontrollküsimustik - ISQC'!H88="x","x","")</f>
        <v/>
      </c>
      <c r="J88" s="147" t="str">
        <f t="shared" si="5"/>
        <v/>
      </c>
      <c r="K88" s="151" t="str">
        <f>IF('Kontrollküsimustik - ISQC'!L88="x","x","")</f>
        <v/>
      </c>
      <c r="L88" s="151" t="str">
        <f>IF('Kontrollküsimustik - ISQC'!M88="x","x","")</f>
        <v/>
      </c>
    </row>
    <row r="89" spans="1:12" ht="39" x14ac:dyDescent="0.25">
      <c r="A89" s="130">
        <f>'Kontrollküsimustik - ISQC'!A89</f>
        <v>76</v>
      </c>
      <c r="B89" s="131" t="str">
        <f>IF('Kontrollküsimustik - ISQC'!B89='Kontrollküsimustik - ISQC'!$P$1,"",'Kontrollküsimustik - ISQC'!B89)</f>
        <v/>
      </c>
      <c r="C89" s="131" t="str">
        <f>'Kontrollküsimustik - ISQC'!C89</f>
        <v>ISQC(EE)1-30</v>
      </c>
      <c r="D89" s="138" t="str">
        <f>'Kontrollküsimustik - ISQC'!E89</f>
        <v>(a) infot töövõtupartneri identiteedi ja rolli kohta vahetatakse kliendi juhtkonna võtmetähtsusega liikmetega ja isikutega, kelle ülesandeks on valitsemine;</v>
      </c>
      <c r="E89" s="138" t="str">
        <f>IF('Kontrollküsimustik - ISQC'!P89='Kontrollküsimustik - ISQC'!$Q$1,"",'Kontrollküsimustik - ISQC'!P89)</f>
        <v/>
      </c>
      <c r="F89" s="138" t="str">
        <f>IF('Kontrollküsimustik - ISQC'!O89='Kontrollküsimustik - ISQC'!$Q$1,"",'Kontrollküsimustik - ISQC'!O89)</f>
        <v/>
      </c>
      <c r="G89" s="154" t="str">
        <f t="shared" si="4"/>
        <v/>
      </c>
      <c r="H89" s="151" t="str">
        <f>IF('Kontrollküsimustik - ISQC'!G89="x","x","")</f>
        <v/>
      </c>
      <c r="I89" s="151" t="str">
        <f>IF('Kontrollküsimustik - ISQC'!H89="x","x","")</f>
        <v/>
      </c>
      <c r="J89" s="147" t="str">
        <f t="shared" si="5"/>
        <v/>
      </c>
      <c r="K89" s="151" t="str">
        <f>IF('Kontrollküsimustik - ISQC'!L89="x","x","")</f>
        <v/>
      </c>
      <c r="L89" s="151" t="str">
        <f>IF('Kontrollküsimustik - ISQC'!M89="x","x","")</f>
        <v/>
      </c>
    </row>
    <row r="90" spans="1:12" ht="51.75" x14ac:dyDescent="0.25">
      <c r="A90" s="130">
        <f>'Kontrollküsimustik - ISQC'!A90</f>
        <v>77</v>
      </c>
      <c r="B90" s="131" t="str">
        <f>IF('Kontrollküsimustik - ISQC'!B90='Kontrollküsimustik - ISQC'!$P$1,"",'Kontrollküsimustik - ISQC'!B90)</f>
        <v/>
      </c>
      <c r="C90" s="131" t="str">
        <f>'Kontrollküsimustik - ISQC'!C90</f>
        <v>ISQC(EE)1-30</v>
      </c>
      <c r="D90" s="138" t="str">
        <f>'Kontrollküsimustik - ISQC'!E90</f>
        <v>(b) töövõtupartneril on asjakohane kompetentsus, võimekused, ressursid (s.h vajaliku pädevuse ja võimekusega personal) ja volitused selle rolli täitmiseks ja</v>
      </c>
      <c r="E90" s="138" t="str">
        <f>IF('Kontrollküsimustik - ISQC'!P90='Kontrollküsimustik - ISQC'!$Q$1,"",'Kontrollküsimustik - ISQC'!P90)</f>
        <v/>
      </c>
      <c r="F90" s="138" t="str">
        <f>IF('Kontrollküsimustik - ISQC'!O90='Kontrollküsimustik - ISQC'!$Q$1,"",'Kontrollküsimustik - ISQC'!O90)</f>
        <v/>
      </c>
      <c r="G90" s="154" t="str">
        <f t="shared" si="4"/>
        <v/>
      </c>
      <c r="H90" s="151" t="str">
        <f>IF('Kontrollküsimustik - ISQC'!G90="x","x","")</f>
        <v/>
      </c>
      <c r="I90" s="151" t="str">
        <f>IF('Kontrollküsimustik - ISQC'!H90="x","x","")</f>
        <v/>
      </c>
      <c r="J90" s="147" t="str">
        <f t="shared" si="5"/>
        <v/>
      </c>
      <c r="K90" s="151" t="str">
        <f>IF('Kontrollküsimustik - ISQC'!L90="x","x","")</f>
        <v/>
      </c>
      <c r="L90" s="151" t="str">
        <f>IF('Kontrollküsimustik - ISQC'!M90="x","x","")</f>
        <v/>
      </c>
    </row>
    <row r="91" spans="1:12" ht="39" x14ac:dyDescent="0.25">
      <c r="A91" s="130">
        <f>'Kontrollküsimustik - ISQC'!A91</f>
        <v>78</v>
      </c>
      <c r="B91" s="131" t="str">
        <f>IF('Kontrollküsimustik - ISQC'!B91='Kontrollküsimustik - ISQC'!$P$1,"",'Kontrollküsimustik - ISQC'!B91)</f>
        <v/>
      </c>
      <c r="C91" s="131" t="str">
        <f>'Kontrollküsimustik - ISQC'!C91</f>
        <v>ISQC(EE)1-30</v>
      </c>
      <c r="D91" s="138" t="str">
        <f>'Kontrollküsimustik - ISQC'!E91</f>
        <v>(b.1D) töövõtupartneri valimisel lähtub audiitorühing peamiselt auditi kvaliteedi tagamise, sõltumatuse ning pädevuse kriteeriumitest;</v>
      </c>
      <c r="E91" s="138" t="str">
        <f>IF('Kontrollküsimustik - ISQC'!P91='Kontrollküsimustik - ISQC'!$Q$1,"",'Kontrollküsimustik - ISQC'!P91)</f>
        <v/>
      </c>
      <c r="F91" s="138" t="str">
        <f>IF('Kontrollküsimustik - ISQC'!O91='Kontrollküsimustik - ISQC'!$Q$1,"",'Kontrollküsimustik - ISQC'!O91)</f>
        <v/>
      </c>
      <c r="G91" s="154" t="str">
        <f t="shared" si="4"/>
        <v/>
      </c>
      <c r="H91" s="151" t="str">
        <f>IF('Kontrollküsimustik - ISQC'!G91="x","x","")</f>
        <v/>
      </c>
      <c r="I91" s="151" t="str">
        <f>IF('Kontrollküsimustik - ISQC'!H91="x","x","")</f>
        <v/>
      </c>
      <c r="J91" s="147" t="str">
        <f t="shared" si="5"/>
        <v/>
      </c>
      <c r="K91" s="151" t="str">
        <f>IF('Kontrollküsimustik - ISQC'!L91="x","x","")</f>
        <v/>
      </c>
      <c r="L91" s="151" t="str">
        <f>IF('Kontrollküsimustik - ISQC'!M91="x","x","")</f>
        <v/>
      </c>
    </row>
    <row r="92" spans="1:12" ht="26.25" x14ac:dyDescent="0.25">
      <c r="A92" s="130">
        <f>'Kontrollküsimustik - ISQC'!A92</f>
        <v>79</v>
      </c>
      <c r="B92" s="131" t="str">
        <f>IF('Kontrollküsimustik - ISQC'!B92='Kontrollküsimustik - ISQC'!$P$1,"",'Kontrollküsimustik - ISQC'!B92)</f>
        <v/>
      </c>
      <c r="C92" s="131" t="str">
        <f>'Kontrollküsimustik - ISQC'!C92</f>
        <v>ISQC(EE)1-30</v>
      </c>
      <c r="D92" s="138" t="str">
        <f>'Kontrollküsimustik - ISQC'!E92</f>
        <v>(b.2D) töövõtupartner osaleb aktiivselt kohustusliku auditi teostamises ja</v>
      </c>
      <c r="E92" s="138" t="str">
        <f>IF('Kontrollküsimustik - ISQC'!P92='Kontrollküsimustik - ISQC'!$Q$1,"",'Kontrollküsimustik - ISQC'!P92)</f>
        <v/>
      </c>
      <c r="F92" s="138" t="str">
        <f>IF('Kontrollküsimustik - ISQC'!O92='Kontrollküsimustik - ISQC'!$Q$1,"",'Kontrollküsimustik - ISQC'!O92)</f>
        <v/>
      </c>
      <c r="G92" s="154" t="str">
        <f t="shared" si="4"/>
        <v/>
      </c>
      <c r="H92" s="151" t="str">
        <f>IF('Kontrollküsimustik - ISQC'!G92="x","x","")</f>
        <v/>
      </c>
      <c r="I92" s="151" t="str">
        <f>IF('Kontrollküsimustik - ISQC'!H92="x","x","")</f>
        <v/>
      </c>
      <c r="J92" s="147" t="str">
        <f t="shared" si="5"/>
        <v/>
      </c>
      <c r="K92" s="151" t="str">
        <f>IF('Kontrollküsimustik - ISQC'!L92="x","x","")</f>
        <v/>
      </c>
      <c r="L92" s="151" t="str">
        <f>IF('Kontrollküsimustik - ISQC'!M92="x","x","")</f>
        <v/>
      </c>
    </row>
    <row r="93" spans="1:12" ht="26.25" x14ac:dyDescent="0.25">
      <c r="A93" s="130">
        <f>'Kontrollküsimustik - ISQC'!A93</f>
        <v>80</v>
      </c>
      <c r="B93" s="131" t="str">
        <f>IF('Kontrollküsimustik - ISQC'!B93='Kontrollküsimustik - ISQC'!$P$1,"",'Kontrollküsimustik - ISQC'!B93)</f>
        <v/>
      </c>
      <c r="C93" s="131" t="str">
        <f>'Kontrollküsimustik - ISQC'!C93</f>
        <v>ISQC(EE)1-30</v>
      </c>
      <c r="D93" s="138" t="str">
        <f>'Kontrollküsimustik - ISQC'!E93</f>
        <v>(c) töövõtupartneri vastutus on selgelt defineeritud ja info selle kohta on partnerile edastatud.</v>
      </c>
      <c r="E93" s="138" t="str">
        <f>IF('Kontrollküsimustik - ISQC'!P93='Kontrollküsimustik - ISQC'!$Q$1,"",'Kontrollküsimustik - ISQC'!P93)</f>
        <v/>
      </c>
      <c r="F93" s="138" t="str">
        <f>IF('Kontrollküsimustik - ISQC'!O93='Kontrollküsimustik - ISQC'!$Q$1,"",'Kontrollküsimustik - ISQC'!O93)</f>
        <v/>
      </c>
      <c r="G93" s="154" t="str">
        <f t="shared" si="4"/>
        <v/>
      </c>
      <c r="H93" s="151" t="str">
        <f>IF('Kontrollküsimustik - ISQC'!G93="x","x","")</f>
        <v/>
      </c>
      <c r="I93" s="151" t="str">
        <f>IF('Kontrollküsimustik - ISQC'!H93="x","x","")</f>
        <v/>
      </c>
      <c r="J93" s="147" t="str">
        <f t="shared" si="5"/>
        <v/>
      </c>
      <c r="K93" s="151" t="str">
        <f>IF('Kontrollküsimustik - ISQC'!L93="x","x","")</f>
        <v/>
      </c>
      <c r="L93" s="151" t="str">
        <f>IF('Kontrollküsimustik - ISQC'!M93="x","x","")</f>
        <v/>
      </c>
    </row>
    <row r="94" spans="1:12" ht="51.75" x14ac:dyDescent="0.25">
      <c r="A94" s="130">
        <f>'Kontrollküsimustik - ISQC'!A94</f>
        <v>81</v>
      </c>
      <c r="B94" s="131" t="str">
        <f>IF('Kontrollküsimustik - ISQC'!B94='Kontrollküsimustik - ISQC'!$P$1,"",'Kontrollküsimustik - ISQC'!B94)</f>
        <v/>
      </c>
      <c r="C94" s="131" t="str">
        <f>'Kontrollküsimustik - ISQC'!C94</f>
        <v>ISQC(EE)1-30.D1</v>
      </c>
      <c r="D94" s="138" t="str">
        <f>'Kontrollküsimustik - ISQC'!E94</f>
        <v>Kohustusliku auditi teostamisel pühendab vandeaudiitor auditiülesandele piisavalt aega ning tagab piisavad ressursid oma ülesande korrektseks täitmiseks.</v>
      </c>
      <c r="E94" s="138" t="str">
        <f>IF('Kontrollküsimustik - ISQC'!P94='Kontrollküsimustik - ISQC'!$Q$1,"",'Kontrollküsimustik - ISQC'!P94)</f>
        <v/>
      </c>
      <c r="F94" s="138" t="str">
        <f>IF('Kontrollküsimustik - ISQC'!O94='Kontrollküsimustik - ISQC'!$Q$1,"",'Kontrollküsimustik - ISQC'!O94)</f>
        <v/>
      </c>
      <c r="G94" s="154" t="str">
        <f t="shared" si="4"/>
        <v/>
      </c>
      <c r="H94" s="151" t="str">
        <f>IF('Kontrollküsimustik - ISQC'!G94="x","x","")</f>
        <v/>
      </c>
      <c r="I94" s="151" t="str">
        <f>IF('Kontrollküsimustik - ISQC'!H94="x","x","")</f>
        <v/>
      </c>
      <c r="J94" s="147" t="str">
        <f t="shared" si="5"/>
        <v/>
      </c>
      <c r="K94" s="151" t="str">
        <f>IF('Kontrollküsimustik - ISQC'!L94="x","x","")</f>
        <v/>
      </c>
      <c r="L94" s="151" t="str">
        <f>IF('Kontrollküsimustik - ISQC'!M94="x","x","")</f>
        <v/>
      </c>
    </row>
    <row r="95" spans="1:12" ht="39" x14ac:dyDescent="0.25">
      <c r="A95" s="130">
        <f>'Kontrollküsimustik - ISQC'!A95</f>
        <v>82</v>
      </c>
      <c r="B95" s="131" t="str">
        <f>IF('Kontrollküsimustik - ISQC'!B95='Kontrollküsimustik - ISQC'!$P$1,"",'Kontrollküsimustik - ISQC'!B95)</f>
        <v/>
      </c>
      <c r="C95" s="131" t="str">
        <f>'Kontrollküsimustik - ISQC'!C95</f>
        <v>ISQC(EE)1-31</v>
      </c>
      <c r="D95" s="138" t="str">
        <f>'Kontrollküsimustik - ISQC'!E95</f>
        <v>Ettevõte peab kehtestama poliitikad ja protseduurid ka selleks, et määrata asjakohane personal, kellel on vajalik kompetentsus ja võimekused selleks, et:</v>
      </c>
      <c r="E95" s="138" t="str">
        <f>IF('Kontrollküsimustik - ISQC'!P95='Kontrollküsimustik - ISQC'!$Q$1,"",'Kontrollküsimustik - ISQC'!P95)</f>
        <v/>
      </c>
      <c r="F95" s="138" t="str">
        <f>IF('Kontrollküsimustik - ISQC'!O95='Kontrollküsimustik - ISQC'!$Q$1,"",'Kontrollküsimustik - ISQC'!O95)</f>
        <v/>
      </c>
      <c r="G95" s="154" t="str">
        <f t="shared" si="4"/>
        <v/>
      </c>
      <c r="H95" s="151" t="str">
        <f>IF('Kontrollküsimustik - ISQC'!G95="x","x","")</f>
        <v/>
      </c>
      <c r="I95" s="151" t="str">
        <f>IF('Kontrollküsimustik - ISQC'!H95="x","x","")</f>
        <v/>
      </c>
      <c r="J95" s="147" t="str">
        <f t="shared" si="5"/>
        <v/>
      </c>
      <c r="K95" s="151" t="str">
        <f>IF('Kontrollküsimustik - ISQC'!L95="x","x","")</f>
        <v/>
      </c>
      <c r="L95" s="151" t="str">
        <f>IF('Kontrollküsimustik - ISQC'!M95="x","x","")</f>
        <v/>
      </c>
    </row>
    <row r="96" spans="1:12" ht="39" x14ac:dyDescent="0.25">
      <c r="A96" s="130">
        <f>'Kontrollküsimustik - ISQC'!A96</f>
        <v>83</v>
      </c>
      <c r="B96" s="131" t="str">
        <f>IF('Kontrollküsimustik - ISQC'!B96='Kontrollküsimustik - ISQC'!$P$1,"",'Kontrollküsimustik - ISQC'!B96)</f>
        <v/>
      </c>
      <c r="C96" s="131" t="str">
        <f>'Kontrollküsimustik - ISQC'!C96</f>
        <v>ISQC(EE)1-31</v>
      </c>
      <c r="D96" s="138" t="str">
        <f>'Kontrollküsimustik - ISQC'!E96</f>
        <v>(a) viia töövõtud läbi kooskõlas kutsestandardite ning rakendatavatest seadusest ja regulatsioonidest tulenevate nõuetega ja</v>
      </c>
      <c r="E96" s="138" t="str">
        <f>IF('Kontrollküsimustik - ISQC'!P96='Kontrollküsimustik - ISQC'!$Q$1,"",'Kontrollküsimustik - ISQC'!P96)</f>
        <v/>
      </c>
      <c r="F96" s="138" t="str">
        <f>IF('Kontrollküsimustik - ISQC'!O96='Kontrollküsimustik - ISQC'!$Q$1,"",'Kontrollküsimustik - ISQC'!O96)</f>
        <v/>
      </c>
      <c r="G96" s="154" t="str">
        <f t="shared" si="4"/>
        <v/>
      </c>
      <c r="H96" s="151" t="str">
        <f>IF('Kontrollküsimustik - ISQC'!G96="x","x","")</f>
        <v/>
      </c>
      <c r="I96" s="151" t="str">
        <f>IF('Kontrollküsimustik - ISQC'!H96="x","x","")</f>
        <v/>
      </c>
      <c r="J96" s="147" t="str">
        <f t="shared" si="5"/>
        <v/>
      </c>
      <c r="K96" s="151" t="str">
        <f>IF('Kontrollküsimustik - ISQC'!L96="x","x","")</f>
        <v/>
      </c>
      <c r="L96" s="151" t="str">
        <f>IF('Kontrollküsimustik - ISQC'!M96="x","x","")</f>
        <v/>
      </c>
    </row>
    <row r="97" spans="1:12" ht="39" x14ac:dyDescent="0.25">
      <c r="A97" s="130">
        <f>'Kontrollküsimustik - ISQC'!A97</f>
        <v>84</v>
      </c>
      <c r="B97" s="131" t="str">
        <f>IF('Kontrollküsimustik - ISQC'!B97='Kontrollküsimustik - ISQC'!$P$1,"",'Kontrollküsimustik - ISQC'!B97)</f>
        <v/>
      </c>
      <c r="C97" s="131" t="str">
        <f>'Kontrollküsimustik - ISQC'!C97</f>
        <v>ISQC(EE)1-31</v>
      </c>
      <c r="D97" s="138" t="str">
        <f>'Kontrollküsimustik - ISQC'!E97</f>
        <v>(b) võimaldada ettevõttel või töövõtupartneritel anda välja aruandeid, mis on antud tingimustes asjakohased.</v>
      </c>
      <c r="E97" s="138" t="str">
        <f>IF('Kontrollküsimustik - ISQC'!P97='Kontrollküsimustik - ISQC'!$Q$1,"",'Kontrollküsimustik - ISQC'!P97)</f>
        <v/>
      </c>
      <c r="F97" s="138" t="str">
        <f>IF('Kontrollküsimustik - ISQC'!O97='Kontrollküsimustik - ISQC'!$Q$1,"",'Kontrollküsimustik - ISQC'!O97)</f>
        <v/>
      </c>
      <c r="G97" s="154" t="str">
        <f t="shared" si="4"/>
        <v/>
      </c>
      <c r="H97" s="151" t="str">
        <f>IF('Kontrollküsimustik - ISQC'!G97="x","x","")</f>
        <v/>
      </c>
      <c r="I97" s="151" t="str">
        <f>IF('Kontrollküsimustik - ISQC'!H97="x","x","")</f>
        <v/>
      </c>
      <c r="J97" s="147" t="str">
        <f t="shared" si="5"/>
        <v/>
      </c>
      <c r="K97" s="151" t="str">
        <f>IF('Kontrollküsimustik - ISQC'!L97="x","x","")</f>
        <v/>
      </c>
      <c r="L97" s="151" t="str">
        <f>IF('Kontrollküsimustik - ISQC'!M97="x","x","")</f>
        <v/>
      </c>
    </row>
    <row r="98" spans="1:12" x14ac:dyDescent="0.25">
      <c r="A98" s="133"/>
      <c r="B98" s="134" t="str">
        <f>IF('Kontrollküsimustik - ISQC'!B98='Kontrollküsimustik - ISQC'!$P$1,"",'Kontrollküsimustik - ISQC'!B98)</f>
        <v/>
      </c>
      <c r="C98" s="135" t="str">
        <f>'Kontrollküsimustik - ISQC'!C98</f>
        <v>Töövõtu läbiviimine</v>
      </c>
      <c r="D98" s="137"/>
      <c r="E98" s="137"/>
      <c r="F98" s="137"/>
      <c r="G98" s="154" t="str">
        <f t="shared" si="4"/>
        <v/>
      </c>
      <c r="H98" s="151" t="str">
        <f>IF('Kontrollküsimustik - ISQC'!G98="x","x","")</f>
        <v/>
      </c>
      <c r="I98" s="151" t="str">
        <f>IF('Kontrollküsimustik - ISQC'!H98="x","x","")</f>
        <v/>
      </c>
      <c r="J98" s="147" t="str">
        <f t="shared" si="5"/>
        <v/>
      </c>
      <c r="K98" s="151" t="str">
        <f>IF('Kontrollküsimustik - ISQC'!L98="x","x","")</f>
        <v/>
      </c>
      <c r="L98" s="151" t="str">
        <f>IF('Kontrollküsimustik - ISQC'!M98="x","x","")</f>
        <v/>
      </c>
    </row>
    <row r="99" spans="1:12" ht="102.75" x14ac:dyDescent="0.25">
      <c r="A99" s="130">
        <f>'Kontrollküsimustik - ISQC'!A99</f>
        <v>85</v>
      </c>
      <c r="B99" s="131" t="str">
        <f>IF('Kontrollküsimustik - ISQC'!B99='Kontrollküsimustik - ISQC'!$P$1,"",'Kontrollküsimustik - ISQC'!B99)</f>
        <v/>
      </c>
      <c r="C99" s="131" t="str">
        <f>'Kontrollküsimustik - ISQC'!C99</f>
        <v>ISQC(EE)1-32</v>
      </c>
      <c r="D99" s="138" t="str">
        <f>'Kontrollküsimustik - ISQC'!E99</f>
        <v>Ettevõte peab kehtestama poliitikad ja protseduurid, mis on kavandatud andma ettevõttele põhjendatud kindlust selles, et töövõtud viiakse läbi kooskõlas kutsestandardite ning rakendatavatest seadusest ja regulatsioonidest tulenevate nõuetega ja et ettevõte või töövõtupartnerid annavad välja aruandeid, mis on antud tingimustes asjakohased. Selliste poliitikate ja protseduuride hulka peavad kuuluma:</v>
      </c>
      <c r="E99" s="138" t="str">
        <f>IF('Kontrollküsimustik - ISQC'!P99='Kontrollküsimustik - ISQC'!$Q$1,"",'Kontrollküsimustik - ISQC'!P99)</f>
        <v/>
      </c>
      <c r="F99" s="138" t="str">
        <f>IF('Kontrollküsimustik - ISQC'!O99='Kontrollküsimustik - ISQC'!$Q$1,"",'Kontrollküsimustik - ISQC'!O99)</f>
        <v/>
      </c>
      <c r="G99" s="154" t="str">
        <f t="shared" si="4"/>
        <v/>
      </c>
      <c r="H99" s="151" t="str">
        <f>IF('Kontrollküsimustik - ISQC'!G99="x","x","")</f>
        <v/>
      </c>
      <c r="I99" s="151" t="str">
        <f>IF('Kontrollküsimustik - ISQC'!H99="x","x","")</f>
        <v/>
      </c>
      <c r="J99" s="147" t="str">
        <f t="shared" si="5"/>
        <v/>
      </c>
      <c r="K99" s="151" t="str">
        <f>IF('Kontrollküsimustik - ISQC'!L99="x","x","")</f>
        <v/>
      </c>
      <c r="L99" s="151" t="str">
        <f>IF('Kontrollküsimustik - ISQC'!M99="x","x","")</f>
        <v/>
      </c>
    </row>
    <row r="100" spans="1:12" ht="26.25" x14ac:dyDescent="0.25">
      <c r="A100" s="130">
        <f>'Kontrollküsimustik - ISQC'!A100</f>
        <v>86</v>
      </c>
      <c r="B100" s="131" t="str">
        <f>IF('Kontrollküsimustik - ISQC'!B100='Kontrollküsimustik - ISQC'!$P$1,"",'Kontrollküsimustik - ISQC'!B100)</f>
        <v/>
      </c>
      <c r="C100" s="131" t="str">
        <f>'Kontrollküsimustik - ISQC'!C100</f>
        <v>ISQC(EE)1-32</v>
      </c>
      <c r="D100" s="138" t="str">
        <f>'Kontrollküsimustik - ISQC'!E100</f>
        <v>(a) asjaolud, mis on relevantsed töövõtu läbiviimise kvaliteedi järjepidevuse edendamise seisukohast</v>
      </c>
      <c r="E100" s="138" t="str">
        <f>IF('Kontrollküsimustik - ISQC'!P100='Kontrollküsimustik - ISQC'!$Q$1,"",'Kontrollküsimustik - ISQC'!P100)</f>
        <v/>
      </c>
      <c r="F100" s="138" t="str">
        <f>IF('Kontrollküsimustik - ISQC'!O100='Kontrollküsimustik - ISQC'!$Q$1,"",'Kontrollküsimustik - ISQC'!O100)</f>
        <v/>
      </c>
      <c r="G100" s="154" t="str">
        <f t="shared" si="4"/>
        <v/>
      </c>
      <c r="H100" s="151" t="str">
        <f>IF('Kontrollküsimustik - ISQC'!G100="x","x","")</f>
        <v/>
      </c>
      <c r="I100" s="151" t="str">
        <f>IF('Kontrollküsimustik - ISQC'!H100="x","x","")</f>
        <v/>
      </c>
      <c r="J100" s="147" t="str">
        <f t="shared" si="5"/>
        <v/>
      </c>
      <c r="K100" s="151" t="str">
        <f>IF('Kontrollküsimustik - ISQC'!L100="x","x","")</f>
        <v/>
      </c>
      <c r="L100" s="151" t="str">
        <f>IF('Kontrollküsimustik - ISQC'!M100="x","x","")</f>
        <v/>
      </c>
    </row>
    <row r="101" spans="1:12" ht="26.25" x14ac:dyDescent="0.25">
      <c r="A101" s="130">
        <f>'Kontrollküsimustik - ISQC'!A101</f>
        <v>87</v>
      </c>
      <c r="B101" s="131" t="str">
        <f>IF('Kontrollküsimustik - ISQC'!B101='Kontrollküsimustik - ISQC'!$P$1,"",'Kontrollküsimustik - ISQC'!B101)</f>
        <v/>
      </c>
      <c r="C101" s="131" t="str">
        <f>'Kontrollküsimustik - ISQC'!C101</f>
        <v>ISQC(EE)1-32</v>
      </c>
      <c r="D101" s="138" t="str">
        <f>'Kontrollküsimustik - ISQC'!E101</f>
        <v>(b) järelevalve kohustused ja</v>
      </c>
      <c r="E101" s="138" t="str">
        <f>IF('Kontrollküsimustik - ISQC'!P101='Kontrollküsimustik - ISQC'!$Q$1,"",'Kontrollküsimustik - ISQC'!P101)</f>
        <v/>
      </c>
      <c r="F101" s="138" t="str">
        <f>IF('Kontrollküsimustik - ISQC'!O101='Kontrollküsimustik - ISQC'!$Q$1,"",'Kontrollküsimustik - ISQC'!O101)</f>
        <v/>
      </c>
      <c r="G101" s="154" t="str">
        <f t="shared" si="4"/>
        <v/>
      </c>
      <c r="H101" s="151" t="str">
        <f>IF('Kontrollküsimustik - ISQC'!G101="x","x","")</f>
        <v/>
      </c>
      <c r="I101" s="151" t="str">
        <f>IF('Kontrollküsimustik - ISQC'!H101="x","x","")</f>
        <v/>
      </c>
      <c r="J101" s="147" t="str">
        <f t="shared" si="5"/>
        <v/>
      </c>
      <c r="K101" s="151" t="str">
        <f>IF('Kontrollküsimustik - ISQC'!L101="x","x","")</f>
        <v/>
      </c>
      <c r="L101" s="151" t="str">
        <f>IF('Kontrollküsimustik - ISQC'!M101="x","x","")</f>
        <v/>
      </c>
    </row>
    <row r="102" spans="1:12" ht="26.25" x14ac:dyDescent="0.25">
      <c r="A102" s="130">
        <f>'Kontrollküsimustik - ISQC'!A102</f>
        <v>88</v>
      </c>
      <c r="B102" s="131" t="str">
        <f>IF('Kontrollküsimustik - ISQC'!B102='Kontrollküsimustik - ISQC'!$P$1,"",'Kontrollküsimustik - ISQC'!B102)</f>
        <v/>
      </c>
      <c r="C102" s="131" t="str">
        <f>'Kontrollküsimustik - ISQC'!C102</f>
        <v>ISQC(EE)1-32</v>
      </c>
      <c r="D102" s="138" t="str">
        <f>'Kontrollküsimustik - ISQC'!E102</f>
        <v>(c) ülevaatuse kohustused.</v>
      </c>
      <c r="E102" s="138" t="str">
        <f>IF('Kontrollküsimustik - ISQC'!P102='Kontrollküsimustik - ISQC'!$Q$1,"",'Kontrollküsimustik - ISQC'!P102)</f>
        <v/>
      </c>
      <c r="F102" s="138" t="str">
        <f>IF('Kontrollküsimustik - ISQC'!O102='Kontrollküsimustik - ISQC'!$Q$1,"",'Kontrollküsimustik - ISQC'!O102)</f>
        <v/>
      </c>
      <c r="G102" s="154" t="str">
        <f t="shared" si="4"/>
        <v/>
      </c>
      <c r="H102" s="151" t="str">
        <f>IF('Kontrollküsimustik - ISQC'!G102="x","x","")</f>
        <v/>
      </c>
      <c r="I102" s="151" t="str">
        <f>IF('Kontrollküsimustik - ISQC'!H102="x","x","")</f>
        <v/>
      </c>
      <c r="J102" s="147" t="str">
        <f t="shared" si="5"/>
        <v/>
      </c>
      <c r="K102" s="151" t="str">
        <f>IF('Kontrollküsimustik - ISQC'!L102="x","x","")</f>
        <v/>
      </c>
      <c r="L102" s="151" t="str">
        <f>IF('Kontrollküsimustik - ISQC'!M102="x","x","")</f>
        <v/>
      </c>
    </row>
    <row r="103" spans="1:12" ht="26.25" x14ac:dyDescent="0.25">
      <c r="A103" s="130">
        <f>'Kontrollküsimustik - ISQC'!A103</f>
        <v>89</v>
      </c>
      <c r="B103" s="131" t="str">
        <f>IF('Kontrollküsimustik - ISQC'!B103='Kontrollküsimustik - ISQC'!$P$1,"",'Kontrollküsimustik - ISQC'!B103)</f>
        <v/>
      </c>
      <c r="C103" s="131" t="str">
        <f>'Kontrollküsimustik - ISQC'!C103</f>
        <v>ISQC(EE)1-32.D1</v>
      </c>
      <c r="D103" s="138" t="str">
        <f>'Kontrollküsimustik - ISQC'!E103</f>
        <v>Kohustuslike auditite puhul ettevõte peab:</v>
      </c>
      <c r="E103" s="138" t="str">
        <f>IF('Kontrollküsimustik - ISQC'!P103='Kontrollküsimustik - ISQC'!$Q$1,"",'Kontrollküsimustik - ISQC'!P103)</f>
        <v/>
      </c>
      <c r="F103" s="138" t="str">
        <f>IF('Kontrollküsimustik - ISQC'!O103='Kontrollküsimustik - ISQC'!$Q$1,"",'Kontrollküsimustik - ISQC'!O103)</f>
        <v/>
      </c>
      <c r="G103" s="154" t="str">
        <f t="shared" si="4"/>
        <v/>
      </c>
      <c r="H103" s="151" t="str">
        <f>IF('Kontrollküsimustik - ISQC'!G103="x","x","")</f>
        <v/>
      </c>
      <c r="I103" s="151" t="str">
        <f>IF('Kontrollküsimustik - ISQC'!H103="x","x","")</f>
        <v/>
      </c>
      <c r="J103" s="147" t="str">
        <f t="shared" si="5"/>
        <v/>
      </c>
      <c r="K103" s="151" t="str">
        <f>IF('Kontrollküsimustik - ISQC'!L103="x","x","")</f>
        <v/>
      </c>
      <c r="L103" s="151" t="str">
        <f>IF('Kontrollküsimustik - ISQC'!M103="x","x","")</f>
        <v/>
      </c>
    </row>
    <row r="104" spans="1:12" ht="77.25" x14ac:dyDescent="0.25">
      <c r="A104" s="130">
        <f>'Kontrollküsimustik - ISQC'!A104</f>
        <v>90</v>
      </c>
      <c r="B104" s="131" t="str">
        <f>IF('Kontrollküsimustik - ISQC'!B104='Kontrollküsimustik - ISQC'!$P$1,"",'Kontrollküsimustik - ISQC'!B104)</f>
        <v/>
      </c>
      <c r="C104" s="131" t="str">
        <f>'Kontrollküsimustik - ISQC'!C104</f>
        <v>ISQC(EE)1-32.D1</v>
      </c>
      <c r="D104" s="138" t="str">
        <f>'Kontrollküsimustik - ISQC'!E104</f>
        <v>(a) kehtestama sisemise kvaliteedikontrolli süsteemi, et tagada kohustusliku auditi kvaliteet. Kvaliteedikontrolli süsteem peab hõlmama vähemalt lõigus 32.D1 (b) sätestatud poliitikaid ja protseduure. Kvaliteedikontrolli süsteemi eest vastutav isik peab olema kvalifitseeritud vandeaudiitor;</v>
      </c>
      <c r="E104" s="138" t="str">
        <f>IF('Kontrollküsimustik - ISQC'!P104='Kontrollküsimustik - ISQC'!$Q$1,"",'Kontrollküsimustik - ISQC'!P104)</f>
        <v/>
      </c>
      <c r="F104" s="138" t="str">
        <f>IF('Kontrollküsimustik - ISQC'!O104='Kontrollküsimustik - ISQC'!$Q$1,"",'Kontrollküsimustik - ISQC'!O104)</f>
        <v/>
      </c>
      <c r="G104" s="154" t="str">
        <f t="shared" si="4"/>
        <v/>
      </c>
      <c r="H104" s="151" t="str">
        <f>IF('Kontrollküsimustik - ISQC'!G104="x","x","")</f>
        <v/>
      </c>
      <c r="I104" s="151" t="str">
        <f>IF('Kontrollküsimustik - ISQC'!H104="x","x","")</f>
        <v/>
      </c>
      <c r="J104" s="147" t="str">
        <f t="shared" si="5"/>
        <v/>
      </c>
      <c r="K104" s="151" t="str">
        <f>IF('Kontrollküsimustik - ISQC'!L104="x","x","")</f>
        <v/>
      </c>
      <c r="L104" s="151" t="str">
        <f>IF('Kontrollküsimustik - ISQC'!M104="x","x","")</f>
        <v/>
      </c>
    </row>
    <row r="105" spans="1:12" ht="64.5" x14ac:dyDescent="0.25">
      <c r="A105" s="130">
        <f>'Kontrollküsimustik - ISQC'!A105</f>
        <v>91</v>
      </c>
      <c r="B105" s="131" t="str">
        <f>IF('Kontrollküsimustik - ISQC'!B105='Kontrollküsimustik - ISQC'!$P$1,"",'Kontrollküsimustik - ISQC'!B105)</f>
        <v/>
      </c>
      <c r="C105" s="131" t="str">
        <f>'Kontrollküsimustik - ISQC'!C105</f>
        <v>ISQC(EE)1-32.D1</v>
      </c>
      <c r="D105" s="138" t="str">
        <f>'Kontrollküsimustik - ISQC'!E105</f>
        <v>(b) kehtestama asjakohased poliitikad ja protseduurid kohustusliku auditi läbiviimiseks, töötajate juhendamiseks ning nende tegevuse järelevalveks ja kontrollimiseks ning lõikes 45.D1 osutatud audititoimiku struktuuri korraldamiseks;</v>
      </c>
      <c r="E105" s="138" t="str">
        <f>IF('Kontrollküsimustik - ISQC'!P105='Kontrollküsimustik - ISQC'!$Q$1,"",'Kontrollküsimustik - ISQC'!P105)</f>
        <v/>
      </c>
      <c r="F105" s="138" t="str">
        <f>IF('Kontrollküsimustik - ISQC'!O105='Kontrollküsimustik - ISQC'!$Q$1,"",'Kontrollküsimustik - ISQC'!O105)</f>
        <v/>
      </c>
      <c r="G105" s="154" t="str">
        <f t="shared" si="4"/>
        <v/>
      </c>
      <c r="H105" s="151" t="str">
        <f>IF('Kontrollküsimustik - ISQC'!G105="x","x","")</f>
        <v/>
      </c>
      <c r="I105" s="151" t="str">
        <f>IF('Kontrollküsimustik - ISQC'!H105="x","x","")</f>
        <v/>
      </c>
      <c r="J105" s="147" t="str">
        <f t="shared" si="5"/>
        <v/>
      </c>
      <c r="K105" s="151" t="str">
        <f>IF('Kontrollküsimustik - ISQC'!L105="x","x","")</f>
        <v/>
      </c>
      <c r="L105" s="151" t="str">
        <f>IF('Kontrollküsimustik - ISQC'!M105="x","x","")</f>
        <v/>
      </c>
    </row>
    <row r="106" spans="1:12" ht="39" x14ac:dyDescent="0.25">
      <c r="A106" s="130">
        <f>'Kontrollküsimustik - ISQC'!A106</f>
        <v>92</v>
      </c>
      <c r="B106" s="131" t="str">
        <f>IF('Kontrollküsimustik - ISQC'!B106='Kontrollküsimustik - ISQC'!$P$1,"",'Kontrollküsimustik - ISQC'!B106)</f>
        <v/>
      </c>
      <c r="C106" s="131" t="str">
        <f>'Kontrollküsimustik - ISQC'!C106</f>
        <v>ISQC(EE)1-32.D1</v>
      </c>
      <c r="D106" s="138" t="str">
        <f>'Kontrollküsimustik - ISQC'!E106</f>
        <v>(c) kasutama asjakohaseid süsteeme, ressursse ja korda, et tagada oma kohustusliku auditi toimingute teostamisel pidevus ja regulaarsus.</v>
      </c>
      <c r="E106" s="138" t="str">
        <f>IF('Kontrollküsimustik - ISQC'!P106='Kontrollküsimustik - ISQC'!$Q$1,"",'Kontrollküsimustik - ISQC'!P106)</f>
        <v/>
      </c>
      <c r="F106" s="138" t="str">
        <f>IF('Kontrollküsimustik - ISQC'!O106='Kontrollküsimustik - ISQC'!$Q$1,"",'Kontrollküsimustik - ISQC'!O106)</f>
        <v/>
      </c>
      <c r="G106" s="154" t="str">
        <f t="shared" si="4"/>
        <v/>
      </c>
      <c r="H106" s="151" t="str">
        <f>IF('Kontrollküsimustik - ISQC'!G106="x","x","")</f>
        <v/>
      </c>
      <c r="I106" s="151" t="str">
        <f>IF('Kontrollküsimustik - ISQC'!H106="x","x","")</f>
        <v/>
      </c>
      <c r="J106" s="147" t="str">
        <f t="shared" si="5"/>
        <v/>
      </c>
      <c r="K106" s="151" t="str">
        <f>IF('Kontrollküsimustik - ISQC'!L106="x","x","")</f>
        <v/>
      </c>
      <c r="L106" s="151" t="str">
        <f>IF('Kontrollküsimustik - ISQC'!M106="x","x","")</f>
        <v/>
      </c>
    </row>
    <row r="107" spans="1:12" ht="64.5" x14ac:dyDescent="0.25">
      <c r="A107" s="130">
        <f>'Kontrollküsimustik - ISQC'!A107</f>
        <v>93</v>
      </c>
      <c r="B107" s="131" t="str">
        <f>IF('Kontrollküsimustik - ISQC'!B107='Kontrollküsimustik - ISQC'!$P$1,"",'Kontrollküsimustik - ISQC'!B107)</f>
        <v/>
      </c>
      <c r="C107" s="131" t="str">
        <f>'Kontrollküsimustik - ISQC'!C107</f>
        <v>ISQC(EE)1-33</v>
      </c>
      <c r="D107" s="138" t="str">
        <f>'Kontrollküsimustik - ISQC'!E107</f>
        <v>Ettevõtte poliitikad ja protseduurid ülevaatuse kohustuse osas peab kindlaks määrama sellel alusel, et väiksemate kogemustega meeskonnaliikmete töö vaatavad üle töövõtumeeskonna suuremate kogemustega liikmed.</v>
      </c>
      <c r="E107" s="138" t="str">
        <f>IF('Kontrollküsimustik - ISQC'!P107='Kontrollküsimustik - ISQC'!$Q$1,"",'Kontrollküsimustik - ISQC'!P107)</f>
        <v/>
      </c>
      <c r="F107" s="138" t="str">
        <f>IF('Kontrollküsimustik - ISQC'!O107='Kontrollküsimustik - ISQC'!$Q$1,"",'Kontrollküsimustik - ISQC'!O107)</f>
        <v/>
      </c>
      <c r="G107" s="154" t="str">
        <f t="shared" si="4"/>
        <v/>
      </c>
      <c r="H107" s="151" t="str">
        <f>IF('Kontrollküsimustik - ISQC'!G107="x","x","")</f>
        <v/>
      </c>
      <c r="I107" s="151" t="str">
        <f>IF('Kontrollküsimustik - ISQC'!H107="x","x","")</f>
        <v/>
      </c>
      <c r="J107" s="147" t="str">
        <f t="shared" si="5"/>
        <v/>
      </c>
      <c r="K107" s="151" t="str">
        <f>IF('Kontrollküsimustik - ISQC'!L107="x","x","")</f>
        <v/>
      </c>
      <c r="L107" s="151" t="str">
        <f>IF('Kontrollküsimustik - ISQC'!M107="x","x","")</f>
        <v/>
      </c>
    </row>
    <row r="108" spans="1:12" ht="39" x14ac:dyDescent="0.25">
      <c r="A108" s="130">
        <f>'Kontrollküsimustik - ISQC'!A108</f>
        <v>94</v>
      </c>
      <c r="B108" s="131" t="str">
        <f>IF('Kontrollküsimustik - ISQC'!B108='Kontrollküsimustik - ISQC'!$P$1,"",'Kontrollküsimustik - ISQC'!B108)</f>
        <v>Konsultatsioon</v>
      </c>
      <c r="C108" s="131" t="str">
        <f>'Kontrollküsimustik - ISQC'!C108</f>
        <v>ISQC(EE)1-34</v>
      </c>
      <c r="D108" s="138" t="str">
        <f>'Kontrollküsimustik - ISQC'!E108</f>
        <v>Ettevõte peab kehtestama poliitikad ja protseduurid, mis on kavandatud andma ettevõttele põhjendatud kindluse selles, et:</v>
      </c>
      <c r="E108" s="138" t="str">
        <f>IF('Kontrollküsimustik - ISQC'!P108='Kontrollküsimustik - ISQC'!$Q$1,"",'Kontrollküsimustik - ISQC'!P108)</f>
        <v/>
      </c>
      <c r="F108" s="138" t="str">
        <f>IF('Kontrollküsimustik - ISQC'!O108='Kontrollküsimustik - ISQC'!$Q$1,"",'Kontrollküsimustik - ISQC'!O108)</f>
        <v/>
      </c>
      <c r="G108" s="154" t="str">
        <f t="shared" si="4"/>
        <v/>
      </c>
      <c r="H108" s="151" t="str">
        <f>IF('Kontrollküsimustik - ISQC'!G108="x","x","")</f>
        <v/>
      </c>
      <c r="I108" s="151" t="str">
        <f>IF('Kontrollküsimustik - ISQC'!H108="x","x","")</f>
        <v/>
      </c>
      <c r="J108" s="147" t="str">
        <f t="shared" si="5"/>
        <v/>
      </c>
      <c r="K108" s="151" t="str">
        <f>IF('Kontrollküsimustik - ISQC'!L108="x","x","")</f>
        <v/>
      </c>
      <c r="L108" s="151" t="str">
        <f>IF('Kontrollküsimustik - ISQC'!M108="x","x","")</f>
        <v/>
      </c>
    </row>
    <row r="109" spans="1:12" ht="26.25" x14ac:dyDescent="0.25">
      <c r="A109" s="130">
        <f>'Kontrollküsimustik - ISQC'!A109</f>
        <v>95</v>
      </c>
      <c r="B109" s="131" t="str">
        <f>IF('Kontrollküsimustik - ISQC'!B109='Kontrollküsimustik - ISQC'!$P$1,"",'Kontrollküsimustik - ISQC'!B109)</f>
        <v/>
      </c>
      <c r="C109" s="131" t="str">
        <f>'Kontrollküsimustik - ISQC'!C109</f>
        <v>ISQC(EE)1-34</v>
      </c>
      <c r="D109" s="138" t="str">
        <f>'Kontrollküsimustik - ISQC'!E109</f>
        <v>(a) keerukate või vaieldavate asjaolude üle toimuvad asjakohased konsultatsioonid;</v>
      </c>
      <c r="E109" s="138" t="str">
        <f>IF('Kontrollküsimustik - ISQC'!P109='Kontrollküsimustik - ISQC'!$Q$1,"",'Kontrollküsimustik - ISQC'!P109)</f>
        <v/>
      </c>
      <c r="F109" s="138" t="str">
        <f>IF('Kontrollküsimustik - ISQC'!O109='Kontrollküsimustik - ISQC'!$Q$1,"",'Kontrollküsimustik - ISQC'!O109)</f>
        <v/>
      </c>
      <c r="G109" s="154" t="str">
        <f t="shared" si="4"/>
        <v/>
      </c>
      <c r="H109" s="151" t="str">
        <f>IF('Kontrollküsimustik - ISQC'!G109="x","x","")</f>
        <v/>
      </c>
      <c r="I109" s="151" t="str">
        <f>IF('Kontrollküsimustik - ISQC'!H109="x","x","")</f>
        <v/>
      </c>
      <c r="J109" s="147" t="str">
        <f t="shared" si="5"/>
        <v/>
      </c>
      <c r="K109" s="151" t="str">
        <f>IF('Kontrollküsimustik - ISQC'!L109="x","x","")</f>
        <v/>
      </c>
      <c r="L109" s="151" t="str">
        <f>IF('Kontrollküsimustik - ISQC'!M109="x","x","")</f>
        <v/>
      </c>
    </row>
    <row r="110" spans="1:12" ht="26.25" x14ac:dyDescent="0.25">
      <c r="A110" s="130">
        <f>'Kontrollküsimustik - ISQC'!A110</f>
        <v>96</v>
      </c>
      <c r="B110" s="131" t="str">
        <f>IF('Kontrollküsimustik - ISQC'!B110='Kontrollküsimustik - ISQC'!$P$1,"",'Kontrollküsimustik - ISQC'!B110)</f>
        <v/>
      </c>
      <c r="C110" s="131" t="str">
        <f>'Kontrollküsimustik - ISQC'!C110</f>
        <v>ISQC(EE)1-34</v>
      </c>
      <c r="D110" s="138" t="str">
        <f>'Kontrollküsimustik - ISQC'!E110</f>
        <v>(b) asjakohaste konsultatsioonide toimumise võimaldamiseks on kättesaadavad piisavad ressursid;</v>
      </c>
      <c r="E110" s="138" t="str">
        <f>IF('Kontrollküsimustik - ISQC'!P110='Kontrollküsimustik - ISQC'!$Q$1,"",'Kontrollküsimustik - ISQC'!P110)</f>
        <v/>
      </c>
      <c r="F110" s="138" t="str">
        <f>IF('Kontrollküsimustik - ISQC'!O110='Kontrollküsimustik - ISQC'!$Q$1,"",'Kontrollküsimustik - ISQC'!O110)</f>
        <v/>
      </c>
      <c r="G110" s="154" t="str">
        <f t="shared" si="4"/>
        <v/>
      </c>
      <c r="H110" s="151" t="str">
        <f>IF('Kontrollküsimustik - ISQC'!G110="x","x","")</f>
        <v/>
      </c>
      <c r="I110" s="151" t="str">
        <f>IF('Kontrollküsimustik - ISQC'!H110="x","x","")</f>
        <v/>
      </c>
      <c r="J110" s="147" t="str">
        <f t="shared" si="5"/>
        <v/>
      </c>
      <c r="K110" s="151" t="str">
        <f>IF('Kontrollküsimustik - ISQC'!L110="x","x","")</f>
        <v/>
      </c>
      <c r="L110" s="151" t="str">
        <f>IF('Kontrollküsimustik - ISQC'!M110="x","x","")</f>
        <v/>
      </c>
    </row>
    <row r="111" spans="1:12" ht="51.75" x14ac:dyDescent="0.25">
      <c r="A111" s="130">
        <f>'Kontrollküsimustik - ISQC'!A111</f>
        <v>97</v>
      </c>
      <c r="B111" s="131" t="str">
        <f>IF('Kontrollküsimustik - ISQC'!B111='Kontrollküsimustik - ISQC'!$P$1,"",'Kontrollküsimustik - ISQC'!B111)</f>
        <v/>
      </c>
      <c r="C111" s="131" t="str">
        <f>'Kontrollküsimustik - ISQC'!C111</f>
        <v>ISQC(EE)1-34</v>
      </c>
      <c r="D111" s="138" t="str">
        <f>'Kontrollküsimustik - ISQC'!E111</f>
        <v>(c) selliste konsultatsioonide olemus ja ulatus ning nendest tulenevad kokkuvõtted dokumenteeritakse ja nende osas lepivad kokku nii konsultatsiooni otsiv isik kui isik, kellega konsulteeriti ja</v>
      </c>
      <c r="E111" s="138" t="str">
        <f>IF('Kontrollküsimustik - ISQC'!P111='Kontrollküsimustik - ISQC'!$Q$1,"",'Kontrollküsimustik - ISQC'!P111)</f>
        <v/>
      </c>
      <c r="F111" s="138" t="str">
        <f>IF('Kontrollküsimustik - ISQC'!O111='Kontrollküsimustik - ISQC'!$Q$1,"",'Kontrollküsimustik - ISQC'!O111)</f>
        <v/>
      </c>
      <c r="G111" s="154" t="str">
        <f t="shared" si="4"/>
        <v/>
      </c>
      <c r="H111" s="151" t="str">
        <f>IF('Kontrollküsimustik - ISQC'!G111="x","x","")</f>
        <v/>
      </c>
      <c r="I111" s="151" t="str">
        <f>IF('Kontrollküsimustik - ISQC'!H111="x","x","")</f>
        <v/>
      </c>
      <c r="J111" s="147" t="str">
        <f t="shared" si="5"/>
        <v/>
      </c>
      <c r="K111" s="151" t="str">
        <f>IF('Kontrollküsimustik - ISQC'!L111="x","x","")</f>
        <v/>
      </c>
      <c r="L111" s="151" t="str">
        <f>IF('Kontrollküsimustik - ISQC'!M111="x","x","")</f>
        <v/>
      </c>
    </row>
    <row r="112" spans="1:12" ht="26.25" x14ac:dyDescent="0.25">
      <c r="A112" s="130">
        <f>'Kontrollküsimustik - ISQC'!A112</f>
        <v>98</v>
      </c>
      <c r="B112" s="131" t="str">
        <f>IF('Kontrollküsimustik - ISQC'!B112='Kontrollküsimustik - ISQC'!$P$1,"",'Kontrollküsimustik - ISQC'!B112)</f>
        <v/>
      </c>
      <c r="C112" s="131" t="str">
        <f>'Kontrollküsimustik - ISQC'!C112</f>
        <v>ISQC(EE)1-34</v>
      </c>
      <c r="D112" s="138" t="str">
        <f>'Kontrollküsimustik - ISQC'!E112</f>
        <v>(d) konsultatsioonidest tulenevaid kokkuvõtteid rakendatakse.</v>
      </c>
      <c r="E112" s="138" t="str">
        <f>IF('Kontrollküsimustik - ISQC'!P112='Kontrollküsimustik - ISQC'!$Q$1,"",'Kontrollküsimustik - ISQC'!P112)</f>
        <v/>
      </c>
      <c r="F112" s="138" t="str">
        <f>IF('Kontrollküsimustik - ISQC'!O112='Kontrollküsimustik - ISQC'!$Q$1,"",'Kontrollküsimustik - ISQC'!O112)</f>
        <v/>
      </c>
      <c r="G112" s="154" t="str">
        <f t="shared" si="4"/>
        <v/>
      </c>
      <c r="H112" s="151" t="str">
        <f>IF('Kontrollküsimustik - ISQC'!G112="x","x","")</f>
        <v/>
      </c>
      <c r="I112" s="151" t="str">
        <f>IF('Kontrollküsimustik - ISQC'!H112="x","x","")</f>
        <v/>
      </c>
      <c r="J112" s="147" t="str">
        <f t="shared" si="5"/>
        <v/>
      </c>
      <c r="K112" s="151" t="str">
        <f>IF('Kontrollküsimustik - ISQC'!L112="x","x","")</f>
        <v/>
      </c>
      <c r="L112" s="151" t="str">
        <f>IF('Kontrollküsimustik - ISQC'!M112="x","x","")</f>
        <v/>
      </c>
    </row>
    <row r="113" spans="1:12" ht="90" x14ac:dyDescent="0.25">
      <c r="A113" s="130">
        <f>'Kontrollküsimustik - ISQC'!A113</f>
        <v>99</v>
      </c>
      <c r="B113" s="131" t="str">
        <f>IF('Kontrollküsimustik - ISQC'!B113='Kontrollküsimustik - ISQC'!$P$1,"",'Kontrollküsimustik - ISQC'!B113)</f>
        <v>Töövõtu kvaliteedi kontrollülevaatus</v>
      </c>
      <c r="C113" s="131" t="str">
        <f>'Kontrollküsimustik - ISQC'!C113</f>
        <v>ISQC(EE)1-35</v>
      </c>
      <c r="D113" s="138" t="str">
        <f>'Kontrollküsimustik - ISQC'!E113</f>
        <v>Ettevõte peab kehtestama poliitikad ja protseduurid, millega asjakohaste töövõttude suhtes nõutakse töövõtu kvaliteedi kontrollülevaatust, mis annab objektiivse hinnangu töövõtumeeskonna poolt tehtud märkimisväärsetele otsustustele ja kokkuvõtetele, millele aruande formuleerimisel jõuti. Selliste poliitikate ja protseduuridega peab:</v>
      </c>
      <c r="E113" s="138" t="str">
        <f>IF('Kontrollküsimustik - ISQC'!P113='Kontrollküsimustik - ISQC'!$Q$1,"",'Kontrollküsimustik - ISQC'!P113)</f>
        <v/>
      </c>
      <c r="F113" s="138" t="str">
        <f>IF('Kontrollküsimustik - ISQC'!O113='Kontrollküsimustik - ISQC'!$Q$1,"",'Kontrollküsimustik - ISQC'!O113)</f>
        <v/>
      </c>
      <c r="G113" s="154" t="str">
        <f t="shared" si="4"/>
        <v/>
      </c>
      <c r="H113" s="151" t="str">
        <f>IF('Kontrollküsimustik - ISQC'!G113="x","x","")</f>
        <v/>
      </c>
      <c r="I113" s="151" t="str">
        <f>IF('Kontrollküsimustik - ISQC'!H113="x","x","")</f>
        <v/>
      </c>
      <c r="J113" s="147" t="str">
        <f t="shared" si="5"/>
        <v/>
      </c>
      <c r="K113" s="151" t="str">
        <f>IF('Kontrollküsimustik - ISQC'!L113="x","x","")</f>
        <v/>
      </c>
      <c r="L113" s="151" t="str">
        <f>IF('Kontrollküsimustik - ISQC'!M113="x","x","")</f>
        <v/>
      </c>
    </row>
    <row r="114" spans="1:12" ht="39" x14ac:dyDescent="0.25">
      <c r="A114" s="130">
        <f>'Kontrollküsimustik - ISQC'!A114</f>
        <v>100</v>
      </c>
      <c r="B114" s="131" t="str">
        <f>IF('Kontrollküsimustik - ISQC'!B114='Kontrollküsimustik - ISQC'!$P$1,"",'Kontrollküsimustik - ISQC'!B114)</f>
        <v/>
      </c>
      <c r="C114" s="131" t="str">
        <f>'Kontrollküsimustik - ISQC'!C114</f>
        <v>ISQC(EE)1-35</v>
      </c>
      <c r="D114" s="138" t="str">
        <f>'Kontrollküsimustik - ISQC'!E114</f>
        <v>(a) nõudma töövõtu kvaliteedi kontrollülevaatust börsinimekirja kantud majandusüksuste finantsaruannete kõikide auditite suhtes;</v>
      </c>
      <c r="E114" s="138" t="str">
        <f>IF('Kontrollküsimustik - ISQC'!P114='Kontrollküsimustik - ISQC'!$Q$1,"",'Kontrollküsimustik - ISQC'!P114)</f>
        <v/>
      </c>
      <c r="F114" s="138" t="str">
        <f>IF('Kontrollküsimustik - ISQC'!O114='Kontrollküsimustik - ISQC'!$Q$1,"",'Kontrollküsimustik - ISQC'!O114)</f>
        <v/>
      </c>
      <c r="G114" s="154" t="str">
        <f t="shared" si="4"/>
        <v/>
      </c>
      <c r="H114" s="151" t="str">
        <f>IF('Kontrollküsimustik - ISQC'!G114="x","x","")</f>
        <v/>
      </c>
      <c r="I114" s="151" t="str">
        <f>IF('Kontrollküsimustik - ISQC'!H114="x","x","")</f>
        <v/>
      </c>
      <c r="J114" s="147" t="str">
        <f t="shared" si="5"/>
        <v/>
      </c>
      <c r="K114" s="151" t="str">
        <f>IF('Kontrollküsimustik - ISQC'!L114="x","x","")</f>
        <v/>
      </c>
      <c r="L114" s="151" t="str">
        <f>IF('Kontrollküsimustik - ISQC'!M114="x","x","")</f>
        <v/>
      </c>
    </row>
    <row r="115" spans="1:12" ht="77.25" x14ac:dyDescent="0.25">
      <c r="A115" s="130">
        <f>'Kontrollküsimustik - ISQC'!A115</f>
        <v>101</v>
      </c>
      <c r="B115" s="131" t="str">
        <f>IF('Kontrollküsimustik - ISQC'!B115='Kontrollküsimustik - ISQC'!$P$1,"",'Kontrollküsimustik - ISQC'!B115)</f>
        <v/>
      </c>
      <c r="C115" s="131" t="str">
        <f>'Kontrollküsimustik - ISQC'!C115</f>
        <v>ISQC(EE)1-35</v>
      </c>
      <c r="D115" s="138" t="str">
        <f>'Kontrollküsimustik - ISQC'!E115</f>
        <v>(b) määrama kriteeriumid, mille suhtes peab kõiki muid auditeid ja möödunud perioodide finantsinformatsiooni ülevaatusi ning muid kindlustandvaid ja seotud teenuste töövõtte hindama, et määrata kindlaks, kas töövõtu kvaliteedi kontrollülevaatus tuleks läbi viia ja</v>
      </c>
      <c r="E115" s="138" t="str">
        <f>IF('Kontrollküsimustik - ISQC'!P115='Kontrollküsimustik - ISQC'!$Q$1,"",'Kontrollküsimustik - ISQC'!P115)</f>
        <v/>
      </c>
      <c r="F115" s="138" t="str">
        <f>IF('Kontrollküsimustik - ISQC'!O115='Kontrollküsimustik - ISQC'!$Q$1,"",'Kontrollküsimustik - ISQC'!O115)</f>
        <v/>
      </c>
      <c r="G115" s="154" t="str">
        <f t="shared" si="4"/>
        <v/>
      </c>
      <c r="H115" s="151" t="str">
        <f>IF('Kontrollküsimustik - ISQC'!G115="x","x","")</f>
        <v/>
      </c>
      <c r="I115" s="151" t="str">
        <f>IF('Kontrollküsimustik - ISQC'!H115="x","x","")</f>
        <v/>
      </c>
      <c r="J115" s="147" t="str">
        <f t="shared" si="5"/>
        <v/>
      </c>
      <c r="K115" s="151" t="str">
        <f>IF('Kontrollküsimustik - ISQC'!L115="x","x","")</f>
        <v/>
      </c>
      <c r="L115" s="151" t="str">
        <f>IF('Kontrollküsimustik - ISQC'!M115="x","x","")</f>
        <v/>
      </c>
    </row>
    <row r="116" spans="1:12" ht="51.75" x14ac:dyDescent="0.25">
      <c r="A116" s="130">
        <f>'Kontrollküsimustik - ISQC'!A116</f>
        <v>102</v>
      </c>
      <c r="B116" s="131" t="str">
        <f>IF('Kontrollküsimustik - ISQC'!B116='Kontrollküsimustik - ISQC'!$P$1,"",'Kontrollküsimustik - ISQC'!B116)</f>
        <v/>
      </c>
      <c r="C116" s="131" t="str">
        <f>'Kontrollküsimustik - ISQC'!C116</f>
        <v>ISQC(EE)1-35</v>
      </c>
      <c r="D116" s="138" t="str">
        <f>'Kontrollküsimustik - ISQC'!E116</f>
        <v>(c) nõudma töövõtu kvaliteedi kontrollülevaatust kõikide töövõttude suhtes, mis vastavad vastavalt punktis b kehtestatud kriteeriumitele, juhul, kui selliseid töövõtte on.</v>
      </c>
      <c r="E116" s="138" t="str">
        <f>IF('Kontrollküsimustik - ISQC'!P116='Kontrollküsimustik - ISQC'!$Q$1,"",'Kontrollküsimustik - ISQC'!P116)</f>
        <v/>
      </c>
      <c r="F116" s="138" t="str">
        <f>IF('Kontrollküsimustik - ISQC'!O116='Kontrollküsimustik - ISQC'!$Q$1,"",'Kontrollküsimustik - ISQC'!O116)</f>
        <v/>
      </c>
      <c r="G116" s="154" t="str">
        <f t="shared" si="4"/>
        <v/>
      </c>
      <c r="H116" s="151" t="str">
        <f>IF('Kontrollküsimustik - ISQC'!G116="x","x","")</f>
        <v/>
      </c>
      <c r="I116" s="151" t="str">
        <f>IF('Kontrollküsimustik - ISQC'!H116="x","x","")</f>
        <v/>
      </c>
      <c r="J116" s="147" t="str">
        <f t="shared" si="5"/>
        <v/>
      </c>
      <c r="K116" s="151" t="str">
        <f>IF('Kontrollküsimustik - ISQC'!L116="x","x","")</f>
        <v/>
      </c>
      <c r="L116" s="151" t="str">
        <f>IF('Kontrollküsimustik - ISQC'!M116="x","x","")</f>
        <v/>
      </c>
    </row>
    <row r="117" spans="1:12" ht="77.25" x14ac:dyDescent="0.25">
      <c r="A117" s="130">
        <f>'Kontrollküsimustik - ISQC'!A117</f>
        <v>103</v>
      </c>
      <c r="B117" s="131" t="str">
        <f>IF('Kontrollküsimustik - ISQC'!B117='Kontrollküsimustik - ISQC'!$P$1,"",'Kontrollküsimustik - ISQC'!B117)</f>
        <v/>
      </c>
      <c r="C117" s="131" t="str">
        <f>'Kontrollküsimustik - ISQC'!C117</f>
        <v>ISQC(EE)1-36</v>
      </c>
      <c r="D117" s="138" t="str">
        <f>'Kontrollküsimustik - ISQC'!E117</f>
        <v>Ettevõte peab kehtestama poliitikad ja protseduurid, millega pannakse paika töövõtu kvaliteedi kontrollülevaatuse olemus, ajastus ja ulatus. Selliste poliitikate ja protseduuridega peab nõudma, et töövõtu aruannet ei dateerita enne töövõtu kvaliteedi kontrollülevaatuse lõppu.</v>
      </c>
      <c r="E117" s="138" t="str">
        <f>IF('Kontrollküsimustik - ISQC'!P117='Kontrollküsimustik - ISQC'!$Q$1,"",'Kontrollküsimustik - ISQC'!P117)</f>
        <v/>
      </c>
      <c r="F117" s="138" t="str">
        <f>IF('Kontrollküsimustik - ISQC'!O117='Kontrollküsimustik - ISQC'!$Q$1,"",'Kontrollküsimustik - ISQC'!O117)</f>
        <v/>
      </c>
      <c r="G117" s="154" t="str">
        <f t="shared" si="4"/>
        <v/>
      </c>
      <c r="H117" s="151" t="str">
        <f>IF('Kontrollküsimustik - ISQC'!G117="x","x","")</f>
        <v/>
      </c>
      <c r="I117" s="151" t="str">
        <f>IF('Kontrollküsimustik - ISQC'!H117="x","x","")</f>
        <v/>
      </c>
      <c r="J117" s="147" t="str">
        <f t="shared" si="5"/>
        <v/>
      </c>
      <c r="K117" s="151" t="str">
        <f>IF('Kontrollküsimustik - ISQC'!L117="x","x","")</f>
        <v/>
      </c>
      <c r="L117" s="151" t="str">
        <f>IF('Kontrollküsimustik - ISQC'!M117="x","x","")</f>
        <v/>
      </c>
    </row>
    <row r="118" spans="1:12" ht="39" x14ac:dyDescent="0.25">
      <c r="A118" s="130">
        <f>'Kontrollküsimustik - ISQC'!A118</f>
        <v>104</v>
      </c>
      <c r="B118" s="131" t="str">
        <f>IF('Kontrollküsimustik - ISQC'!B118='Kontrollküsimustik - ISQC'!$P$1,"",'Kontrollküsimustik - ISQC'!B118)</f>
        <v/>
      </c>
      <c r="C118" s="131" t="str">
        <f>'Kontrollküsimustik - ISQC'!C118</f>
        <v>ISQC(EE)1-37</v>
      </c>
      <c r="D118" s="138" t="str">
        <f>'Kontrollküsimustik - ISQC'!E118</f>
        <v>Ettevõte peab kehtestama poliitikad ja protseduurid, millega nõutakse, et töövõtu kvaliteedi kontrollülevaatus sisaldaks:</v>
      </c>
      <c r="E118" s="138" t="str">
        <f>IF('Kontrollküsimustik - ISQC'!P118='Kontrollküsimustik - ISQC'!$Q$1,"",'Kontrollküsimustik - ISQC'!P118)</f>
        <v/>
      </c>
      <c r="F118" s="138" t="str">
        <f>IF('Kontrollküsimustik - ISQC'!O118='Kontrollküsimustik - ISQC'!$Q$1,"",'Kontrollküsimustik - ISQC'!O118)</f>
        <v/>
      </c>
      <c r="G118" s="154" t="str">
        <f t="shared" si="4"/>
        <v/>
      </c>
      <c r="H118" s="151" t="str">
        <f>IF('Kontrollküsimustik - ISQC'!G118="x","x","")</f>
        <v/>
      </c>
      <c r="I118" s="151" t="str">
        <f>IF('Kontrollküsimustik - ISQC'!H118="x","x","")</f>
        <v/>
      </c>
      <c r="J118" s="147" t="str">
        <f t="shared" si="5"/>
        <v/>
      </c>
      <c r="K118" s="151" t="str">
        <f>IF('Kontrollküsimustik - ISQC'!L118="x","x","")</f>
        <v/>
      </c>
      <c r="L118" s="151" t="str">
        <f>IF('Kontrollküsimustik - ISQC'!M118="x","x","")</f>
        <v/>
      </c>
    </row>
    <row r="119" spans="1:12" ht="26.25" x14ac:dyDescent="0.25">
      <c r="A119" s="130">
        <f>'Kontrollküsimustik - ISQC'!A119</f>
        <v>105</v>
      </c>
      <c r="B119" s="131" t="str">
        <f>IF('Kontrollküsimustik - ISQC'!B119='Kontrollküsimustik - ISQC'!$P$1,"",'Kontrollküsimustik - ISQC'!B119)</f>
        <v/>
      </c>
      <c r="C119" s="131" t="str">
        <f>'Kontrollküsimustik - ISQC'!C119</f>
        <v>ISQC(EE)1-37</v>
      </c>
      <c r="D119" s="138" t="str">
        <f>'Kontrollküsimustik - ISQC'!E119</f>
        <v>(a) märkimisväärsete asjaolude arutamist töövõtupartneriga;</v>
      </c>
      <c r="E119" s="138" t="str">
        <f>IF('Kontrollküsimustik - ISQC'!P119='Kontrollküsimustik - ISQC'!$Q$1,"",'Kontrollküsimustik - ISQC'!P119)</f>
        <v/>
      </c>
      <c r="F119" s="138" t="str">
        <f>IF('Kontrollküsimustik - ISQC'!O119='Kontrollküsimustik - ISQC'!$Q$1,"",'Kontrollküsimustik - ISQC'!O119)</f>
        <v/>
      </c>
      <c r="G119" s="154" t="str">
        <f t="shared" si="4"/>
        <v/>
      </c>
      <c r="H119" s="151" t="str">
        <f>IF('Kontrollküsimustik - ISQC'!G119="x","x","")</f>
        <v/>
      </c>
      <c r="I119" s="151" t="str">
        <f>IF('Kontrollküsimustik - ISQC'!H119="x","x","")</f>
        <v/>
      </c>
      <c r="J119" s="147" t="str">
        <f t="shared" si="5"/>
        <v/>
      </c>
      <c r="K119" s="151" t="str">
        <f>IF('Kontrollküsimustik - ISQC'!L119="x","x","")</f>
        <v/>
      </c>
      <c r="L119" s="151" t="str">
        <f>IF('Kontrollküsimustik - ISQC'!M119="x","x","")</f>
        <v/>
      </c>
    </row>
    <row r="120" spans="1:12" ht="39" x14ac:dyDescent="0.25">
      <c r="A120" s="130">
        <f>'Kontrollküsimustik - ISQC'!A120</f>
        <v>106</v>
      </c>
      <c r="B120" s="131" t="str">
        <f>IF('Kontrollküsimustik - ISQC'!B120='Kontrollküsimustik - ISQC'!$P$1,"",'Kontrollküsimustik - ISQC'!B120)</f>
        <v/>
      </c>
      <c r="C120" s="131" t="str">
        <f>'Kontrollküsimustik - ISQC'!C120</f>
        <v>ISQC(EE)1-37</v>
      </c>
      <c r="D120" s="138" t="str">
        <f>'Kontrollküsimustik - ISQC'!E120</f>
        <v>(b) finantsaruannete või muu käsitletava küsimuse osas esitatud informatsiooni ja väljapakutud aruande ülevaatamist;</v>
      </c>
      <c r="E120" s="138" t="str">
        <f>IF('Kontrollküsimustik - ISQC'!P120='Kontrollküsimustik - ISQC'!$Q$1,"",'Kontrollküsimustik - ISQC'!P120)</f>
        <v/>
      </c>
      <c r="F120" s="138" t="str">
        <f>IF('Kontrollküsimustik - ISQC'!O120='Kontrollküsimustik - ISQC'!$Q$1,"",'Kontrollküsimustik - ISQC'!O120)</f>
        <v/>
      </c>
      <c r="G120" s="154" t="str">
        <f t="shared" si="4"/>
        <v/>
      </c>
      <c r="H120" s="151" t="str">
        <f>IF('Kontrollküsimustik - ISQC'!G120="x","x","")</f>
        <v/>
      </c>
      <c r="I120" s="151" t="str">
        <f>IF('Kontrollküsimustik - ISQC'!H120="x","x","")</f>
        <v/>
      </c>
      <c r="J120" s="147" t="str">
        <f t="shared" si="5"/>
        <v/>
      </c>
      <c r="K120" s="151" t="str">
        <f>IF('Kontrollküsimustik - ISQC'!L120="x","x","")</f>
        <v/>
      </c>
      <c r="L120" s="151" t="str">
        <f>IF('Kontrollküsimustik - ISQC'!M120="x","x","")</f>
        <v/>
      </c>
    </row>
    <row r="121" spans="1:12" ht="51.75" x14ac:dyDescent="0.25">
      <c r="A121" s="130">
        <f>'Kontrollküsimustik - ISQC'!A121</f>
        <v>107</v>
      </c>
      <c r="B121" s="131" t="str">
        <f>IF('Kontrollküsimustik - ISQC'!B121='Kontrollküsimustik - ISQC'!$P$1,"",'Kontrollküsimustik - ISQC'!B121)</f>
        <v/>
      </c>
      <c r="C121" s="131" t="str">
        <f>'Kontrollküsimustik - ISQC'!C121</f>
        <v>ISQC(EE)1-37</v>
      </c>
      <c r="D121" s="138" t="str">
        <f>'Kontrollküsimustik - ISQC'!E121</f>
        <v>(c) väljavalitud töövõtudokumentatsiooni ülevaatust, mis puudutab töövõtumeeskonna poolt tehtud märkimisväärseid otsustusi ja kokkuvõtteid, millele aruande formuleerimisel jõuti ja</v>
      </c>
      <c r="E121" s="138" t="str">
        <f>IF('Kontrollküsimustik - ISQC'!P121='Kontrollküsimustik - ISQC'!$Q$1,"",'Kontrollküsimustik - ISQC'!P121)</f>
        <v/>
      </c>
      <c r="F121" s="138" t="str">
        <f>IF('Kontrollküsimustik - ISQC'!O121='Kontrollküsimustik - ISQC'!$Q$1,"",'Kontrollküsimustik - ISQC'!O121)</f>
        <v/>
      </c>
      <c r="G121" s="154" t="str">
        <f t="shared" si="4"/>
        <v/>
      </c>
      <c r="H121" s="151" t="str">
        <f>IF('Kontrollküsimustik - ISQC'!G121="x","x","")</f>
        <v/>
      </c>
      <c r="I121" s="151" t="str">
        <f>IF('Kontrollküsimustik - ISQC'!H121="x","x","")</f>
        <v/>
      </c>
      <c r="J121" s="147" t="str">
        <f t="shared" si="5"/>
        <v/>
      </c>
      <c r="K121" s="151" t="str">
        <f>IF('Kontrollküsimustik - ISQC'!L121="x","x","")</f>
        <v/>
      </c>
      <c r="L121" s="151" t="str">
        <f>IF('Kontrollküsimustik - ISQC'!M121="x","x","")</f>
        <v/>
      </c>
    </row>
    <row r="122" spans="1:12" ht="39" x14ac:dyDescent="0.25">
      <c r="A122" s="130">
        <f>'Kontrollküsimustik - ISQC'!A122</f>
        <v>108</v>
      </c>
      <c r="B122" s="131" t="str">
        <f>IF('Kontrollküsimustik - ISQC'!B122='Kontrollküsimustik - ISQC'!$P$1,"",'Kontrollküsimustik - ISQC'!B122)</f>
        <v/>
      </c>
      <c r="C122" s="131" t="str">
        <f>'Kontrollküsimustik - ISQC'!C122</f>
        <v>ISQC(EE)1-37</v>
      </c>
      <c r="D122" s="138" t="str">
        <f>'Kontrollküsimustik - ISQC'!E122</f>
        <v>(d) aruande formuleerimisel tehtud kokkuvõtete hindamist ja selle kaalumist, kas väljapakutud aruanne on asjakohane.</v>
      </c>
      <c r="E122" s="138" t="str">
        <f>IF('Kontrollküsimustik - ISQC'!P122='Kontrollküsimustik - ISQC'!$Q$1,"",'Kontrollküsimustik - ISQC'!P122)</f>
        <v/>
      </c>
      <c r="F122" s="138" t="str">
        <f>IF('Kontrollküsimustik - ISQC'!O122='Kontrollküsimustik - ISQC'!$Q$1,"",'Kontrollküsimustik - ISQC'!O122)</f>
        <v/>
      </c>
      <c r="G122" s="154" t="str">
        <f t="shared" si="4"/>
        <v/>
      </c>
      <c r="H122" s="151" t="str">
        <f>IF('Kontrollküsimustik - ISQC'!G122="x","x","")</f>
        <v/>
      </c>
      <c r="I122" s="151" t="str">
        <f>IF('Kontrollküsimustik - ISQC'!H122="x","x","")</f>
        <v/>
      </c>
      <c r="J122" s="147" t="str">
        <f t="shared" si="5"/>
        <v/>
      </c>
      <c r="K122" s="151" t="str">
        <f>IF('Kontrollküsimustik - ISQC'!L122="x","x","")</f>
        <v/>
      </c>
      <c r="L122" s="151" t="str">
        <f>IF('Kontrollküsimustik - ISQC'!M122="x","x","")</f>
        <v/>
      </c>
    </row>
    <row r="123" spans="1:12" ht="64.5" x14ac:dyDescent="0.25">
      <c r="A123" s="130">
        <f>'Kontrollküsimustik - ISQC'!A123</f>
        <v>109</v>
      </c>
      <c r="B123" s="131" t="str">
        <f>IF('Kontrollküsimustik - ISQC'!B123='Kontrollküsimustik - ISQC'!$P$1,"",'Kontrollküsimustik - ISQC'!B123)</f>
        <v/>
      </c>
      <c r="C123" s="131" t="str">
        <f>'Kontrollküsimustik - ISQC'!C123</f>
        <v>ISQC(EE)1-38</v>
      </c>
      <c r="D123" s="138" t="str">
        <f>'Kontrollküsimustik - ISQC'!E123</f>
        <v>Börsinimekirja kantud majandusüksuste finantsaruannete auditite osas peab ettevõte kehtestama poliitikad ja protseduurid, millega nõutakse, et töövõtu kvaliteedi kontrollülevaatuse hulka kuulub ka järgmise arvessevõtmine:</v>
      </c>
      <c r="E123" s="138" t="str">
        <f>IF('Kontrollküsimustik - ISQC'!P123='Kontrollküsimustik - ISQC'!$Q$1,"",'Kontrollküsimustik - ISQC'!P123)</f>
        <v/>
      </c>
      <c r="F123" s="138" t="str">
        <f>IF('Kontrollküsimustik - ISQC'!O123='Kontrollküsimustik - ISQC'!$Q$1,"",'Kontrollküsimustik - ISQC'!O123)</f>
        <v/>
      </c>
      <c r="G123" s="154" t="str">
        <f t="shared" si="4"/>
        <v/>
      </c>
      <c r="H123" s="151" t="str">
        <f>IF('Kontrollküsimustik - ISQC'!G123="x","x","")</f>
        <v/>
      </c>
      <c r="I123" s="151" t="str">
        <f>IF('Kontrollküsimustik - ISQC'!H123="x","x","")</f>
        <v/>
      </c>
      <c r="J123" s="147" t="str">
        <f t="shared" si="5"/>
        <v/>
      </c>
      <c r="K123" s="151" t="str">
        <f>IF('Kontrollküsimustik - ISQC'!L123="x","x","")</f>
        <v/>
      </c>
      <c r="L123" s="151" t="str">
        <f>IF('Kontrollküsimustik - ISQC'!M123="x","x","")</f>
        <v/>
      </c>
    </row>
    <row r="124" spans="1:12" ht="26.25" x14ac:dyDescent="0.25">
      <c r="A124" s="130">
        <f>'Kontrollküsimustik - ISQC'!A124</f>
        <v>110</v>
      </c>
      <c r="B124" s="131" t="str">
        <f>IF('Kontrollküsimustik - ISQC'!B124='Kontrollküsimustik - ISQC'!$P$1,"",'Kontrollküsimustik - ISQC'!B124)</f>
        <v/>
      </c>
      <c r="C124" s="131" t="str">
        <f>'Kontrollküsimustik - ISQC'!C124</f>
        <v>ISQC(EE)1-38</v>
      </c>
      <c r="D124" s="138" t="str">
        <f>'Kontrollküsimustik - ISQC'!E124</f>
        <v>(a) töövõtumeeskonna poolne ettevõtte sõltumatuse hindamine seoses spetsiifilise töövõtuga;</v>
      </c>
      <c r="E124" s="138" t="str">
        <f>IF('Kontrollküsimustik - ISQC'!P124='Kontrollküsimustik - ISQC'!$Q$1,"",'Kontrollküsimustik - ISQC'!P124)</f>
        <v/>
      </c>
      <c r="F124" s="138" t="str">
        <f>IF('Kontrollküsimustik - ISQC'!O124='Kontrollküsimustik - ISQC'!$Q$1,"",'Kontrollküsimustik - ISQC'!O124)</f>
        <v/>
      </c>
      <c r="G124" s="154" t="str">
        <f t="shared" si="4"/>
        <v/>
      </c>
      <c r="H124" s="151" t="str">
        <f>IF('Kontrollküsimustik - ISQC'!G124="x","x","")</f>
        <v/>
      </c>
      <c r="I124" s="151" t="str">
        <f>IF('Kontrollküsimustik - ISQC'!H124="x","x","")</f>
        <v/>
      </c>
      <c r="J124" s="147" t="str">
        <f t="shared" si="5"/>
        <v/>
      </c>
      <c r="K124" s="151" t="str">
        <f>IF('Kontrollküsimustik - ISQC'!L124="x","x","")</f>
        <v/>
      </c>
      <c r="L124" s="151" t="str">
        <f>IF('Kontrollküsimustik - ISQC'!M124="x","x","")</f>
        <v/>
      </c>
    </row>
    <row r="125" spans="1:12" ht="64.5" x14ac:dyDescent="0.25">
      <c r="A125" s="130">
        <f>'Kontrollküsimustik - ISQC'!A125</f>
        <v>111</v>
      </c>
      <c r="B125" s="131" t="str">
        <f>IF('Kontrollküsimustik - ISQC'!B125='Kontrollküsimustik - ISQC'!$P$1,"",'Kontrollküsimustik - ISQC'!B125)</f>
        <v/>
      </c>
      <c r="C125" s="131" t="str">
        <f>'Kontrollküsimustik - ISQC'!C125</f>
        <v>ISQC(EE)1-38</v>
      </c>
      <c r="D125" s="138" t="str">
        <f>'Kontrollküsimustik - ISQC'!E125</f>
        <v>(b) kas asjakohane konsultatsioon on aset leidnud arvamuste erinevusi hõlmavates küsimustes või muudes keerulistes või vaidlust tekitavates küsimustes ning sellistest konsultatsioonidest tulenevad kokkuvõtted ja</v>
      </c>
      <c r="E125" s="138" t="str">
        <f>IF('Kontrollküsimustik - ISQC'!P125='Kontrollküsimustik - ISQC'!$Q$1,"",'Kontrollküsimustik - ISQC'!P125)</f>
        <v/>
      </c>
      <c r="F125" s="138" t="str">
        <f>IF('Kontrollküsimustik - ISQC'!O125='Kontrollküsimustik - ISQC'!$Q$1,"",'Kontrollküsimustik - ISQC'!O125)</f>
        <v/>
      </c>
      <c r="G125" s="154" t="str">
        <f t="shared" si="4"/>
        <v/>
      </c>
      <c r="H125" s="151" t="str">
        <f>IF('Kontrollküsimustik - ISQC'!G125="x","x","")</f>
        <v/>
      </c>
      <c r="I125" s="151" t="str">
        <f>IF('Kontrollküsimustik - ISQC'!H125="x","x","")</f>
        <v/>
      </c>
      <c r="J125" s="147" t="str">
        <f t="shared" si="5"/>
        <v/>
      </c>
      <c r="K125" s="151" t="str">
        <f>IF('Kontrollküsimustik - ISQC'!L125="x","x","")</f>
        <v/>
      </c>
      <c r="L125" s="151" t="str">
        <f>IF('Kontrollküsimustik - ISQC'!M125="x","x","")</f>
        <v/>
      </c>
    </row>
    <row r="126" spans="1:12" ht="39" x14ac:dyDescent="0.25">
      <c r="A126" s="130">
        <f>'Kontrollküsimustik - ISQC'!A126</f>
        <v>112</v>
      </c>
      <c r="B126" s="131" t="str">
        <f>IF('Kontrollküsimustik - ISQC'!B126='Kontrollküsimustik - ISQC'!$P$1,"",'Kontrollküsimustik - ISQC'!B126)</f>
        <v/>
      </c>
      <c r="C126" s="131" t="str">
        <f>'Kontrollküsimustik - ISQC'!C126</f>
        <v>ISQC(EE)1-38</v>
      </c>
      <c r="D126" s="138" t="str">
        <f>'Kontrollküsimustik - ISQC'!E126</f>
        <v>(c) kas ülevaatuseks väljavalitud dokumentatsioon kajastab märkimisväärsete otsustustega seoses tehtud tööd ja toetab kokkuvõtteid, millele jõuti.</v>
      </c>
      <c r="E126" s="138" t="str">
        <f>IF('Kontrollküsimustik - ISQC'!P126='Kontrollküsimustik - ISQC'!$Q$1,"",'Kontrollküsimustik - ISQC'!P126)</f>
        <v/>
      </c>
      <c r="F126" s="138" t="str">
        <f>IF('Kontrollküsimustik - ISQC'!O126='Kontrollküsimustik - ISQC'!$Q$1,"",'Kontrollküsimustik - ISQC'!O126)</f>
        <v/>
      </c>
      <c r="G126" s="154" t="str">
        <f t="shared" si="4"/>
        <v/>
      </c>
      <c r="H126" s="151" t="str">
        <f>IF('Kontrollküsimustik - ISQC'!G126="x","x","")</f>
        <v/>
      </c>
      <c r="I126" s="151" t="str">
        <f>IF('Kontrollküsimustik - ISQC'!H126="x","x","")</f>
        <v/>
      </c>
      <c r="J126" s="147" t="str">
        <f t="shared" si="5"/>
        <v/>
      </c>
      <c r="K126" s="151" t="str">
        <f>IF('Kontrollküsimustik - ISQC'!L126="x","x","")</f>
        <v/>
      </c>
      <c r="L126" s="151" t="str">
        <f>IF('Kontrollküsimustik - ISQC'!M126="x","x","")</f>
        <v/>
      </c>
    </row>
    <row r="127" spans="1:12" ht="77.25" x14ac:dyDescent="0.25">
      <c r="A127" s="130">
        <f>'Kontrollküsimustik - ISQC'!A127</f>
        <v>113</v>
      </c>
      <c r="B127" s="131" t="str">
        <f>IF('Kontrollküsimustik - ISQC'!B127='Kontrollküsimustik - ISQC'!$P$1,"",'Kontrollküsimustik - ISQC'!B127)</f>
        <v>Töövõtu kvaliteedi kontrollülevaatajate sobivuse kriteeriumid</v>
      </c>
      <c r="C127" s="131" t="str">
        <f>'Kontrollküsimustik - ISQC'!C127</f>
        <v>ISQC(EE)1-39</v>
      </c>
      <c r="D127" s="138" t="str">
        <f>'Kontrollküsimustik - ISQC'!E127</f>
        <v>Ettevõte peab kehtestama poliitikad ja protseduurid selleks, et käsitleda töövõtu kvaliteedi kontrollülevaatajate ametissenimetamist ja teha kindlaks nende sobivus järgmise abil:</v>
      </c>
      <c r="E127" s="138" t="str">
        <f>IF('Kontrollküsimustik - ISQC'!P127='Kontrollküsimustik - ISQC'!$Q$1,"",'Kontrollküsimustik - ISQC'!P127)</f>
        <v/>
      </c>
      <c r="F127" s="138" t="str">
        <f>IF('Kontrollküsimustik - ISQC'!O127='Kontrollküsimustik - ISQC'!$Q$1,"",'Kontrollküsimustik - ISQC'!O127)</f>
        <v/>
      </c>
      <c r="G127" s="154" t="str">
        <f t="shared" si="4"/>
        <v/>
      </c>
      <c r="H127" s="151" t="str">
        <f>IF('Kontrollküsimustik - ISQC'!G127="x","x","")</f>
        <v/>
      </c>
      <c r="I127" s="151" t="str">
        <f>IF('Kontrollküsimustik - ISQC'!H127="x","x","")</f>
        <v/>
      </c>
      <c r="J127" s="147" t="str">
        <f t="shared" si="5"/>
        <v/>
      </c>
      <c r="K127" s="151" t="str">
        <f>IF('Kontrollküsimustik - ISQC'!L127="x","x","")</f>
        <v/>
      </c>
      <c r="L127" s="151" t="str">
        <f>IF('Kontrollküsimustik - ISQC'!M127="x","x","")</f>
        <v/>
      </c>
    </row>
    <row r="128" spans="1:12" ht="39" x14ac:dyDescent="0.25">
      <c r="A128" s="130">
        <f>'Kontrollküsimustik - ISQC'!A128</f>
        <v>114</v>
      </c>
      <c r="B128" s="131" t="str">
        <f>IF('Kontrollküsimustik - ISQC'!B128='Kontrollküsimustik - ISQC'!$P$1,"",'Kontrollküsimustik - ISQC'!B128)</f>
        <v/>
      </c>
      <c r="C128" s="131" t="str">
        <f>'Kontrollküsimustik - ISQC'!C128</f>
        <v>ISQC(EE)1-39</v>
      </c>
      <c r="D128" s="138" t="str">
        <f>'Kontrollküsimustik - ISQC'!E128</f>
        <v>(a) selle rolli täitmiseks nõutavad tehnilised kvalifikatsioonid, sealhulgas vajalikud
kogemused ja volitused ja</v>
      </c>
      <c r="E128" s="138" t="str">
        <f>IF('Kontrollküsimustik - ISQC'!P128='Kontrollküsimustik - ISQC'!$Q$1,"",'Kontrollküsimustik - ISQC'!P128)</f>
        <v/>
      </c>
      <c r="F128" s="138" t="str">
        <f>IF('Kontrollküsimustik - ISQC'!O128='Kontrollküsimustik - ISQC'!$Q$1,"",'Kontrollküsimustik - ISQC'!O128)</f>
        <v/>
      </c>
      <c r="G128" s="154" t="str">
        <f t="shared" si="4"/>
        <v/>
      </c>
      <c r="H128" s="151" t="str">
        <f>IF('Kontrollküsimustik - ISQC'!G128="x","x","")</f>
        <v/>
      </c>
      <c r="I128" s="151" t="str">
        <f>IF('Kontrollküsimustik - ISQC'!H128="x","x","")</f>
        <v/>
      </c>
      <c r="J128" s="147" t="str">
        <f t="shared" si="5"/>
        <v/>
      </c>
      <c r="K128" s="151" t="str">
        <f>IF('Kontrollküsimustik - ISQC'!L128="x","x","")</f>
        <v/>
      </c>
      <c r="L128" s="151" t="str">
        <f>IF('Kontrollküsimustik - ISQC'!M128="x","x","")</f>
        <v/>
      </c>
    </row>
    <row r="129" spans="1:12" ht="39" x14ac:dyDescent="0.25">
      <c r="A129" s="130">
        <f>'Kontrollküsimustik - ISQC'!A129</f>
        <v>115</v>
      </c>
      <c r="B129" s="131" t="str">
        <f>IF('Kontrollküsimustik - ISQC'!B129='Kontrollküsimustik - ISQC'!$P$1,"",'Kontrollküsimustik - ISQC'!B129)</f>
        <v/>
      </c>
      <c r="C129" s="131" t="str">
        <f>'Kontrollküsimustik - ISQC'!C129</f>
        <v>ISQC(EE)1-39</v>
      </c>
      <c r="D129" s="138" t="str">
        <f>'Kontrollküsimustik - ISQC'!E129</f>
        <v>(b) millisel määral saab töövõtu kvaliteedi kontrollülevaatajaga töövõtu osas konsulteerida ilma ülevaataja objektiivsust kahjustamata.</v>
      </c>
      <c r="E129" s="138" t="str">
        <f>IF('Kontrollküsimustik - ISQC'!P129='Kontrollküsimustik - ISQC'!$Q$1,"",'Kontrollküsimustik - ISQC'!P129)</f>
        <v/>
      </c>
      <c r="F129" s="138" t="str">
        <f>IF('Kontrollküsimustik - ISQC'!O129='Kontrollküsimustik - ISQC'!$Q$1,"",'Kontrollküsimustik - ISQC'!O129)</f>
        <v/>
      </c>
      <c r="G129" s="154" t="str">
        <f t="shared" si="4"/>
        <v/>
      </c>
      <c r="H129" s="151" t="str">
        <f>IF('Kontrollküsimustik - ISQC'!G129="x","x","")</f>
        <v/>
      </c>
      <c r="I129" s="151" t="str">
        <f>IF('Kontrollküsimustik - ISQC'!H129="x","x","")</f>
        <v/>
      </c>
      <c r="J129" s="147" t="str">
        <f t="shared" si="5"/>
        <v/>
      </c>
      <c r="K129" s="151" t="str">
        <f>IF('Kontrollküsimustik - ISQC'!L129="x","x","")</f>
        <v/>
      </c>
      <c r="L129" s="151" t="str">
        <f>IF('Kontrollküsimustik - ISQC'!M129="x","x","")</f>
        <v/>
      </c>
    </row>
    <row r="130" spans="1:12" ht="39" x14ac:dyDescent="0.25">
      <c r="A130" s="130">
        <f>'Kontrollküsimustik - ISQC'!A130</f>
        <v>116</v>
      </c>
      <c r="B130" s="131" t="str">
        <f>IF('Kontrollküsimustik - ISQC'!B130='Kontrollküsimustik - ISQC'!$P$1,"",'Kontrollküsimustik - ISQC'!B130)</f>
        <v/>
      </c>
      <c r="C130" s="131" t="str">
        <f>'Kontrollküsimustik - ISQC'!C130</f>
        <v>ISQC(EE)1-40</v>
      </c>
      <c r="D130" s="138" t="str">
        <f>'Kontrollküsimustik - ISQC'!E130</f>
        <v>Ettevõte peab kehtestama poliitikad ja protseduurid, mis on kavandatud töövõtu kvaliteedi kontrollülevaataja objektiivsuse säilitamiseks.</v>
      </c>
      <c r="E130" s="138" t="str">
        <f>IF('Kontrollküsimustik - ISQC'!P130='Kontrollküsimustik - ISQC'!$Q$1,"",'Kontrollküsimustik - ISQC'!P130)</f>
        <v/>
      </c>
      <c r="F130" s="138" t="str">
        <f>IF('Kontrollküsimustik - ISQC'!O130='Kontrollküsimustik - ISQC'!$Q$1,"",'Kontrollküsimustik - ISQC'!O130)</f>
        <v/>
      </c>
      <c r="G130" s="154" t="str">
        <f t="shared" si="4"/>
        <v/>
      </c>
      <c r="H130" s="151" t="str">
        <f>IF('Kontrollküsimustik - ISQC'!G130="x","x","")</f>
        <v/>
      </c>
      <c r="I130" s="151" t="str">
        <f>IF('Kontrollküsimustik - ISQC'!H130="x","x","")</f>
        <v/>
      </c>
      <c r="J130" s="147" t="str">
        <f t="shared" si="5"/>
        <v/>
      </c>
      <c r="K130" s="151" t="str">
        <f>IF('Kontrollküsimustik - ISQC'!L130="x","x","")</f>
        <v/>
      </c>
      <c r="L130" s="151" t="str">
        <f>IF('Kontrollküsimustik - ISQC'!M130="x","x","")</f>
        <v/>
      </c>
    </row>
    <row r="131" spans="1:12" ht="51.75" x14ac:dyDescent="0.25">
      <c r="A131" s="130">
        <f>'Kontrollküsimustik - ISQC'!A131</f>
        <v>117</v>
      </c>
      <c r="B131" s="131" t="str">
        <f>IF('Kontrollküsimustik - ISQC'!B131='Kontrollküsimustik - ISQC'!$P$1,"",'Kontrollküsimustik - ISQC'!B131)</f>
        <v/>
      </c>
      <c r="C131" s="131" t="str">
        <f>'Kontrollküsimustik - ISQC'!C131</f>
        <v>ISQC(EE)1-41</v>
      </c>
      <c r="D131" s="138" t="str">
        <f>'Kontrollküsimustik - ISQC'!E131</f>
        <v>Ettevõtte poliitikad ja protseduurid peavad sätestama töövõtu kvaliteedi kontrollülevaataja asendamise juhtudel, kus ülevaataja võimelisus viia läbi objektiivne ülevaatus võib olla kahjustatud.</v>
      </c>
      <c r="E131" s="138" t="str">
        <f>IF('Kontrollküsimustik - ISQC'!P131='Kontrollküsimustik - ISQC'!$Q$1,"",'Kontrollküsimustik - ISQC'!P131)</f>
        <v/>
      </c>
      <c r="F131" s="138" t="str">
        <f>IF('Kontrollküsimustik - ISQC'!O131='Kontrollküsimustik - ISQC'!$Q$1,"",'Kontrollküsimustik - ISQC'!O131)</f>
        <v/>
      </c>
      <c r="G131" s="154" t="str">
        <f t="shared" si="4"/>
        <v/>
      </c>
      <c r="H131" s="151" t="str">
        <f>IF('Kontrollküsimustik - ISQC'!G131="x","x","")</f>
        <v/>
      </c>
      <c r="I131" s="151" t="str">
        <f>IF('Kontrollküsimustik - ISQC'!H131="x","x","")</f>
        <v/>
      </c>
      <c r="J131" s="147" t="str">
        <f t="shared" si="5"/>
        <v/>
      </c>
      <c r="K131" s="151" t="str">
        <f>IF('Kontrollküsimustik - ISQC'!L131="x","x","")</f>
        <v/>
      </c>
      <c r="L131" s="151" t="str">
        <f>IF('Kontrollküsimustik - ISQC'!M131="x","x","")</f>
        <v/>
      </c>
    </row>
    <row r="132" spans="1:12" ht="77.25" x14ac:dyDescent="0.25">
      <c r="A132" s="130">
        <f>'Kontrollküsimustik - ISQC'!A132</f>
        <v>118</v>
      </c>
      <c r="B132" s="131" t="str">
        <f>IF('Kontrollküsimustik - ISQC'!B132='Kontrollküsimustik - ISQC'!$P$1,"",'Kontrollküsimustik - ISQC'!B132)</f>
        <v>Töövõtu kvaliteedi kontrollülevaatuse dokumenteerimine</v>
      </c>
      <c r="C132" s="131" t="str">
        <f>'Kontrollküsimustik - ISQC'!C132</f>
        <v>ISQC(EE)1-42</v>
      </c>
      <c r="D132" s="138" t="str">
        <f>'Kontrollküsimustik - ISQC'!E132</f>
        <v>Töövõtu kvaliteedi kontrollülevaatuse dokumentatsiooni osas peab ettevõte kehtestama poliitikad ja protseduurid, millega nõutakse selle dokumenteerimist, et:</v>
      </c>
      <c r="E132" s="138" t="str">
        <f>IF('Kontrollküsimustik - ISQC'!P132='Kontrollküsimustik - ISQC'!$Q$1,"",'Kontrollküsimustik - ISQC'!P132)</f>
        <v/>
      </c>
      <c r="F132" s="138" t="str">
        <f>IF('Kontrollküsimustik - ISQC'!O132='Kontrollküsimustik - ISQC'!$Q$1,"",'Kontrollküsimustik - ISQC'!O132)</f>
        <v/>
      </c>
      <c r="G132" s="154" t="str">
        <f t="shared" si="4"/>
        <v/>
      </c>
      <c r="H132" s="151" t="str">
        <f>IF('Kontrollküsimustik - ISQC'!G132="x","x","")</f>
        <v/>
      </c>
      <c r="I132" s="151" t="str">
        <f>IF('Kontrollküsimustik - ISQC'!H132="x","x","")</f>
        <v/>
      </c>
      <c r="J132" s="147" t="str">
        <f t="shared" si="5"/>
        <v/>
      </c>
      <c r="K132" s="151" t="str">
        <f>IF('Kontrollküsimustik - ISQC'!L132="x","x","")</f>
        <v/>
      </c>
      <c r="L132" s="151" t="str">
        <f>IF('Kontrollküsimustik - ISQC'!M132="x","x","")</f>
        <v/>
      </c>
    </row>
    <row r="133" spans="1:12" ht="39" x14ac:dyDescent="0.25">
      <c r="A133" s="130">
        <f>'Kontrollküsimustik - ISQC'!A133</f>
        <v>119</v>
      </c>
      <c r="B133" s="131" t="str">
        <f>IF('Kontrollküsimustik - ISQC'!B133='Kontrollküsimustik - ISQC'!$P$1,"",'Kontrollküsimustik - ISQC'!B133)</f>
        <v/>
      </c>
      <c r="C133" s="131" t="str">
        <f>'Kontrollküsimustik - ISQC'!C133</f>
        <v>ISQC(EE)1-42</v>
      </c>
      <c r="D133" s="138" t="str">
        <f>'Kontrollküsimustik - ISQC'!E133</f>
        <v>(a) töövõtu kvaliteedi kontrollülevaatust käsitlevate ettevõtte poliitikate poolt nõutud protseduurid on läbi viidud;</v>
      </c>
      <c r="E133" s="138" t="str">
        <f>IF('Kontrollküsimustik - ISQC'!P133='Kontrollküsimustik - ISQC'!$Q$1,"",'Kontrollküsimustik - ISQC'!P133)</f>
        <v/>
      </c>
      <c r="F133" s="138" t="str">
        <f>IF('Kontrollküsimustik - ISQC'!O133='Kontrollküsimustik - ISQC'!$Q$1,"",'Kontrollküsimustik - ISQC'!O133)</f>
        <v/>
      </c>
      <c r="G133" s="154" t="str">
        <f t="shared" si="4"/>
        <v/>
      </c>
      <c r="H133" s="151" t="str">
        <f>IF('Kontrollküsimustik - ISQC'!G133="x","x","")</f>
        <v/>
      </c>
      <c r="I133" s="151" t="str">
        <f>IF('Kontrollküsimustik - ISQC'!H133="x","x","")</f>
        <v/>
      </c>
      <c r="J133" s="147" t="str">
        <f t="shared" si="5"/>
        <v/>
      </c>
      <c r="K133" s="151" t="str">
        <f>IF('Kontrollküsimustik - ISQC'!L133="x","x","")</f>
        <v/>
      </c>
      <c r="L133" s="151" t="str">
        <f>IF('Kontrollküsimustik - ISQC'!M133="x","x","")</f>
        <v/>
      </c>
    </row>
    <row r="134" spans="1:12" ht="26.25" x14ac:dyDescent="0.25">
      <c r="A134" s="130">
        <f>'Kontrollküsimustik - ISQC'!A134</f>
        <v>120</v>
      </c>
      <c r="B134" s="131" t="str">
        <f>IF('Kontrollküsimustik - ISQC'!B134='Kontrollküsimustik - ISQC'!$P$1,"",'Kontrollküsimustik - ISQC'!B134)</f>
        <v/>
      </c>
      <c r="C134" s="131" t="str">
        <f>'Kontrollküsimustik - ISQC'!C134</f>
        <v>ISQC(EE)1-42</v>
      </c>
      <c r="D134" s="138" t="str">
        <f>'Kontrollküsimustik - ISQC'!E134</f>
        <v>(b) töövõtu kvaliteedi kontrollülevaatus on lõpetatud aruande kuupäeval või enne seda ja</v>
      </c>
      <c r="E134" s="138" t="str">
        <f>IF('Kontrollküsimustik - ISQC'!P134='Kontrollküsimustik - ISQC'!$Q$1,"",'Kontrollküsimustik - ISQC'!P134)</f>
        <v/>
      </c>
      <c r="F134" s="138" t="str">
        <f>IF('Kontrollküsimustik - ISQC'!O134='Kontrollküsimustik - ISQC'!$Q$1,"",'Kontrollküsimustik - ISQC'!O134)</f>
        <v/>
      </c>
      <c r="G134" s="154" t="str">
        <f t="shared" si="4"/>
        <v/>
      </c>
      <c r="H134" s="151" t="str">
        <f>IF('Kontrollküsimustik - ISQC'!G134="x","x","")</f>
        <v/>
      </c>
      <c r="I134" s="151" t="str">
        <f>IF('Kontrollküsimustik - ISQC'!H134="x","x","")</f>
        <v/>
      </c>
      <c r="J134" s="147" t="str">
        <f t="shared" si="5"/>
        <v/>
      </c>
      <c r="K134" s="151" t="str">
        <f>IF('Kontrollküsimustik - ISQC'!L134="x","x","")</f>
        <v/>
      </c>
      <c r="L134" s="151" t="str">
        <f>IF('Kontrollküsimustik - ISQC'!M134="x","x","")</f>
        <v/>
      </c>
    </row>
    <row r="135" spans="1:12" ht="64.5" x14ac:dyDescent="0.25">
      <c r="A135" s="130">
        <f>'Kontrollküsimustik - ISQC'!A135</f>
        <v>121</v>
      </c>
      <c r="B135" s="131" t="str">
        <f>IF('Kontrollküsimustik - ISQC'!B135='Kontrollküsimustik - ISQC'!$P$1,"",'Kontrollküsimustik - ISQC'!B135)</f>
        <v/>
      </c>
      <c r="C135" s="131" t="str">
        <f>'Kontrollküsimustik - ISQC'!C135</f>
        <v>ISQC(EE)1-42</v>
      </c>
      <c r="D135" s="138" t="str">
        <f>'Kontrollküsimustik - ISQC'!E135</f>
        <v>(c) ülevaataja ei ole teadlik mis tahes lahendamata asjaoludest, mis paneksid ülevaataja uskuma, et töövõtumeeskonna poolt tehtud märkimisväärsed otsustused ja kokkuvõtted, millele jõuti, ei olnud asjakohased.</v>
      </c>
      <c r="E135" s="138" t="str">
        <f>IF('Kontrollküsimustik - ISQC'!P135='Kontrollküsimustik - ISQC'!$Q$1,"",'Kontrollküsimustik - ISQC'!P135)</f>
        <v/>
      </c>
      <c r="F135" s="138" t="str">
        <f>IF('Kontrollküsimustik - ISQC'!O135='Kontrollküsimustik - ISQC'!$Q$1,"",'Kontrollküsimustik - ISQC'!O135)</f>
        <v/>
      </c>
      <c r="G135" s="154" t="str">
        <f t="shared" si="4"/>
        <v/>
      </c>
      <c r="H135" s="151" t="str">
        <f>IF('Kontrollküsimustik - ISQC'!G135="x","x","")</f>
        <v/>
      </c>
      <c r="I135" s="151" t="str">
        <f>IF('Kontrollküsimustik - ISQC'!H135="x","x","")</f>
        <v/>
      </c>
      <c r="J135" s="147" t="str">
        <f t="shared" si="5"/>
        <v/>
      </c>
      <c r="K135" s="151" t="str">
        <f>IF('Kontrollküsimustik - ISQC'!L135="x","x","")</f>
        <v/>
      </c>
      <c r="L135" s="151" t="str">
        <f>IF('Kontrollküsimustik - ISQC'!M135="x","x","")</f>
        <v/>
      </c>
    </row>
    <row r="136" spans="1:12" ht="77.25" x14ac:dyDescent="0.25">
      <c r="A136" s="130">
        <f>'Kontrollküsimustik - ISQC'!A136</f>
        <v>122</v>
      </c>
      <c r="B136" s="131" t="str">
        <f>IF('Kontrollküsimustik - ISQC'!B136='Kontrollküsimustik - ISQC'!$P$1,"",'Kontrollküsimustik - ISQC'!B136)</f>
        <v>Arvamuste erinevused</v>
      </c>
      <c r="C136" s="131" t="str">
        <f>'Kontrollküsimustik - ISQC'!C136</f>
        <v>ISQC(EE)1-43</v>
      </c>
      <c r="D136" s="138" t="str">
        <f>'Kontrollküsimustik - ISQC'!E136</f>
        <v>Ettevõte peab kehtestama poliitikad ja protseduurid käsitlemaks ja lahendamaks arvamuse erinevusi töövõtumeeskonna seas, arvamuse erinevusi nendega, kellega konsulteeriti  ning, kus rakendatav, töövõtupartneri ja töövõtu kvaliteedi kontrollülevaataja vahel.</v>
      </c>
      <c r="E136" s="138" t="str">
        <f>IF('Kontrollküsimustik - ISQC'!P136='Kontrollküsimustik - ISQC'!$Q$1,"",'Kontrollküsimustik - ISQC'!P136)</f>
        <v/>
      </c>
      <c r="F136" s="138" t="str">
        <f>IF('Kontrollküsimustik - ISQC'!O136='Kontrollküsimustik - ISQC'!$Q$1,"",'Kontrollküsimustik - ISQC'!O136)</f>
        <v/>
      </c>
      <c r="G136" s="154" t="str">
        <f t="shared" si="4"/>
        <v/>
      </c>
      <c r="H136" s="151" t="str">
        <f>IF('Kontrollküsimustik - ISQC'!G136="x","x","")</f>
        <v/>
      </c>
      <c r="I136" s="151" t="str">
        <f>IF('Kontrollküsimustik - ISQC'!H136="x","x","")</f>
        <v/>
      </c>
      <c r="J136" s="147" t="str">
        <f t="shared" si="5"/>
        <v/>
      </c>
      <c r="K136" s="151" t="str">
        <f>IF('Kontrollküsimustik - ISQC'!L136="x","x","")</f>
        <v/>
      </c>
      <c r="L136" s="151" t="str">
        <f>IF('Kontrollküsimustik - ISQC'!M136="x","x","")</f>
        <v/>
      </c>
    </row>
    <row r="137" spans="1:12" ht="26.25" x14ac:dyDescent="0.25">
      <c r="A137" s="130">
        <f>'Kontrollküsimustik - ISQC'!A137</f>
        <v>123</v>
      </c>
      <c r="B137" s="131" t="str">
        <f>IF('Kontrollküsimustik - ISQC'!B137='Kontrollküsimustik - ISQC'!$P$1,"",'Kontrollküsimustik - ISQC'!B137)</f>
        <v/>
      </c>
      <c r="C137" s="131" t="str">
        <f>'Kontrollküsimustik - ISQC'!C137</f>
        <v>ISQC(EE)1-44</v>
      </c>
      <c r="D137" s="138" t="str">
        <f>'Kontrollküsimustik - ISQC'!E137</f>
        <v>Selliste poliitikate ja protseduuridega peab nõudma, et:</v>
      </c>
      <c r="E137" s="138" t="str">
        <f>IF('Kontrollküsimustik - ISQC'!P137='Kontrollküsimustik - ISQC'!$Q$1,"",'Kontrollküsimustik - ISQC'!P137)</f>
        <v/>
      </c>
      <c r="F137" s="138" t="str">
        <f>IF('Kontrollküsimustik - ISQC'!O137='Kontrollküsimustik - ISQC'!$Q$1,"",'Kontrollküsimustik - ISQC'!O137)</f>
        <v/>
      </c>
      <c r="G137" s="154" t="str">
        <f t="shared" ref="G137:G172" si="6">IF(H137="x","x",IF(I137="x","x",""))</f>
        <v/>
      </c>
      <c r="H137" s="151" t="str">
        <f>IF('Kontrollküsimustik - ISQC'!G137="x","x","")</f>
        <v/>
      </c>
      <c r="I137" s="151" t="str">
        <f>IF('Kontrollküsimustik - ISQC'!H137="x","x","")</f>
        <v/>
      </c>
      <c r="J137" s="147" t="str">
        <f t="shared" ref="J137:J172" si="7">IF(K137="x","x",IF(L137="x","x",""))</f>
        <v/>
      </c>
      <c r="K137" s="151" t="str">
        <f>IF('Kontrollküsimustik - ISQC'!L137="x","x","")</f>
        <v/>
      </c>
      <c r="L137" s="151" t="str">
        <f>IF('Kontrollküsimustik - ISQC'!M137="x","x","")</f>
        <v/>
      </c>
    </row>
    <row r="138" spans="1:12" ht="26.25" x14ac:dyDescent="0.25">
      <c r="A138" s="130">
        <f>'Kontrollküsimustik - ISQC'!A138</f>
        <v>124</v>
      </c>
      <c r="B138" s="131" t="str">
        <f>IF('Kontrollküsimustik - ISQC'!B138='Kontrollküsimustik - ISQC'!$P$1,"",'Kontrollküsimustik - ISQC'!B138)</f>
        <v/>
      </c>
      <c r="C138" s="131" t="str">
        <f>'Kontrollküsimustik - ISQC'!C138</f>
        <v>ISQC(EE)1-44</v>
      </c>
      <c r="D138" s="138" t="str">
        <f>'Kontrollküsimustik - ISQC'!E138</f>
        <v>(a) kokkuvõtted, millele jõuti, on dokumenteeritud ja rakendatud ja</v>
      </c>
      <c r="E138" s="138" t="str">
        <f>IF('Kontrollküsimustik - ISQC'!P138='Kontrollküsimustik - ISQC'!$Q$1,"",'Kontrollküsimustik - ISQC'!P138)</f>
        <v/>
      </c>
      <c r="F138" s="138" t="str">
        <f>IF('Kontrollküsimustik - ISQC'!O138='Kontrollküsimustik - ISQC'!$Q$1,"",'Kontrollküsimustik - ISQC'!O138)</f>
        <v/>
      </c>
      <c r="G138" s="154" t="str">
        <f t="shared" si="6"/>
        <v/>
      </c>
      <c r="H138" s="151" t="str">
        <f>IF('Kontrollküsimustik - ISQC'!G138="x","x","")</f>
        <v/>
      </c>
      <c r="I138" s="151" t="str">
        <f>IF('Kontrollküsimustik - ISQC'!H138="x","x","")</f>
        <v/>
      </c>
      <c r="J138" s="147" t="str">
        <f t="shared" si="7"/>
        <v/>
      </c>
      <c r="K138" s="151" t="str">
        <f>IF('Kontrollküsimustik - ISQC'!L138="x","x","")</f>
        <v/>
      </c>
      <c r="L138" s="151" t="str">
        <f>IF('Kontrollküsimustik - ISQC'!M138="x","x","")</f>
        <v/>
      </c>
    </row>
    <row r="139" spans="1:12" ht="26.25" x14ac:dyDescent="0.25">
      <c r="A139" s="130">
        <f>'Kontrollküsimustik - ISQC'!A139</f>
        <v>125</v>
      </c>
      <c r="B139" s="131" t="str">
        <f>IF('Kontrollküsimustik - ISQC'!B139='Kontrollküsimustik - ISQC'!$P$1,"",'Kontrollküsimustik - ISQC'!B139)</f>
        <v/>
      </c>
      <c r="C139" s="131" t="str">
        <f>'Kontrollküsimustik - ISQC'!C139</f>
        <v>ISQC(EE)1-44</v>
      </c>
      <c r="D139" s="138" t="str">
        <f>'Kontrollküsimustik - ISQC'!E139</f>
        <v>(b) aruannet ei dateerita enne, kui asjaolu on lahendatud.</v>
      </c>
      <c r="E139" s="138" t="str">
        <f>IF('Kontrollküsimustik - ISQC'!P139='Kontrollküsimustik - ISQC'!$Q$1,"",'Kontrollküsimustik - ISQC'!P139)</f>
        <v/>
      </c>
      <c r="F139" s="138" t="str">
        <f>IF('Kontrollküsimustik - ISQC'!O139='Kontrollküsimustik - ISQC'!$Q$1,"",'Kontrollküsimustik - ISQC'!O139)</f>
        <v/>
      </c>
      <c r="G139" s="154" t="str">
        <f t="shared" si="6"/>
        <v/>
      </c>
      <c r="H139" s="151" t="str">
        <f>IF('Kontrollküsimustik - ISQC'!G139="x","x","")</f>
        <v/>
      </c>
      <c r="I139" s="151" t="str">
        <f>IF('Kontrollküsimustik - ISQC'!H139="x","x","")</f>
        <v/>
      </c>
      <c r="J139" s="147" t="str">
        <f t="shared" si="7"/>
        <v/>
      </c>
      <c r="K139" s="151" t="str">
        <f>IF('Kontrollküsimustik - ISQC'!L139="x","x","")</f>
        <v/>
      </c>
      <c r="L139" s="151" t="str">
        <f>IF('Kontrollküsimustik - ISQC'!M139="x","x","")</f>
        <v/>
      </c>
    </row>
    <row r="140" spans="1:12" ht="51.75" x14ac:dyDescent="0.25">
      <c r="A140" s="130">
        <f>'Kontrollküsimustik - ISQC'!A140</f>
        <v>126</v>
      </c>
      <c r="B140" s="131" t="str">
        <f>IF('Kontrollküsimustik - ISQC'!B140='Kontrollküsimustik - ISQC'!$P$1,"",'Kontrollküsimustik - ISQC'!B140)</f>
        <v>Töövõtu dokumentatsioon</v>
      </c>
      <c r="C140" s="131" t="str">
        <f>'Kontrollküsimustik - ISQC'!C140</f>
        <v>ISQC(EE)1-45</v>
      </c>
      <c r="D140" s="138" t="str">
        <f>'Kontrollküsimustik - ISQC'!E140</f>
        <v>Ettevõte peab kehtestama töövõtumeeskondade jaoks poliitikad ja protseduurid lõplike töövõtufailide kokkupaneku õigeaegseks lõpuleviimiseks pärast seda, kui töövõtu aruanded on lõpetatud.</v>
      </c>
      <c r="E140" s="138" t="str">
        <f>IF('Kontrollküsimustik - ISQC'!P140='Kontrollküsimustik - ISQC'!$Q$1,"",'Kontrollküsimustik - ISQC'!P140)</f>
        <v/>
      </c>
      <c r="F140" s="138" t="str">
        <f>IF('Kontrollküsimustik - ISQC'!O140='Kontrollküsimustik - ISQC'!$Q$1,"",'Kontrollküsimustik - ISQC'!O140)</f>
        <v/>
      </c>
      <c r="G140" s="154" t="str">
        <f t="shared" si="6"/>
        <v/>
      </c>
      <c r="H140" s="151" t="str">
        <f>IF('Kontrollküsimustik - ISQC'!G140="x","x","")</f>
        <v/>
      </c>
      <c r="I140" s="151" t="str">
        <f>IF('Kontrollküsimustik - ISQC'!H140="x","x","")</f>
        <v/>
      </c>
      <c r="J140" s="147" t="str">
        <f t="shared" si="7"/>
        <v/>
      </c>
      <c r="K140" s="151" t="str">
        <f>IF('Kontrollküsimustik - ISQC'!L140="x","x","")</f>
        <v/>
      </c>
      <c r="L140" s="151" t="str">
        <f>IF('Kontrollküsimustik - ISQC'!M140="x","x","")</f>
        <v/>
      </c>
    </row>
    <row r="141" spans="1:12" ht="192" x14ac:dyDescent="0.25">
      <c r="A141" s="130">
        <f>'Kontrollküsimustik - ISQC'!A141</f>
        <v>127</v>
      </c>
      <c r="B141" s="131" t="str">
        <f>IF('Kontrollküsimustik - ISQC'!B141='Kontrollküsimustik - ISQC'!$P$1,"",'Kontrollküsimustik - ISQC'!B141)</f>
        <v/>
      </c>
      <c r="C141" s="131" t="str">
        <f>'Kontrollküsimustik - ISQC'!C141</f>
        <v>ISQC(EE)1-45.D1</v>
      </c>
      <c r="D141" s="138" t="str">
        <f>'Kontrollküsimustik - ISQC'!E141</f>
        <v>Ettevõte peab koostama iga kohustusliku auditi kohta auditi toimiku. Auditi toimikus dokumenteeritakse vähemalt auditiks ettevalmistamise ja sõltumatust ohustavate ohtude hindamise andmed ja kui see on kohaldatav, siis määruse (EL) nr 537/2014 artiklite 6–8 kohaselt saadud andmed. Ettevõte säilitab kõik muud andmed ja dokumendid, mis on olulised toetamaks vandeaudiitori aruannet ja kui see on kohaldatav, siis määruse (EL) nr 537/2014 artiklites 10 ja 11 osutatud audiitori aruandeid ning jälgimaks vastavust direktiivile 2014/56/EL ja muudele kohaldatavate õigusnormidele. Audititoimik suletakse hiljemalt 60 päeva pärast vandeaudiitori aruande ja kui see on kohaldatav, siis määruse (EL) 537/2014 art. 10 osutatud auditiaruande allkirjastamise kuupäeva.</v>
      </c>
      <c r="E141" s="138" t="str">
        <f>IF('Kontrollküsimustik - ISQC'!P141='Kontrollküsimustik - ISQC'!$Q$1,"",'Kontrollküsimustik - ISQC'!P141)</f>
        <v/>
      </c>
      <c r="F141" s="138" t="str">
        <f>IF('Kontrollküsimustik - ISQC'!O141='Kontrollküsimustik - ISQC'!$Q$1,"",'Kontrollküsimustik - ISQC'!O141)</f>
        <v/>
      </c>
      <c r="G141" s="154" t="str">
        <f t="shared" si="6"/>
        <v/>
      </c>
      <c r="H141" s="151" t="str">
        <f>IF('Kontrollküsimustik - ISQC'!G141="x","x","")</f>
        <v/>
      </c>
      <c r="I141" s="151" t="str">
        <f>IF('Kontrollküsimustik - ISQC'!H141="x","x","")</f>
        <v/>
      </c>
      <c r="J141" s="147" t="str">
        <f t="shared" si="7"/>
        <v/>
      </c>
      <c r="K141" s="151" t="str">
        <f>IF('Kontrollküsimustik - ISQC'!L141="x","x","")</f>
        <v/>
      </c>
      <c r="L141" s="151" t="str">
        <f>IF('Kontrollküsimustik - ISQC'!M141="x","x","")</f>
        <v/>
      </c>
    </row>
    <row r="142" spans="1:12" ht="51.75" x14ac:dyDescent="0.25">
      <c r="A142" s="130">
        <f>'Kontrollküsimustik - ISQC'!A142</f>
        <v>128</v>
      </c>
      <c r="B142" s="131" t="str">
        <f>IF('Kontrollküsimustik - ISQC'!B142='Kontrollküsimustik - ISQC'!$P$1,"",'Kontrollküsimustik - ISQC'!B142)</f>
        <v/>
      </c>
      <c r="C142" s="131" t="str">
        <f>'Kontrollküsimustik - ISQC'!C142</f>
        <v>ISQC(EE)1-46</v>
      </c>
      <c r="D142" s="138" t="str">
        <f>'Kontrollküsimustik - ISQC'!E142</f>
        <v>Ettevõte peab kehtestama poliitikad ja protseduurid, mis on kavandatud töövõtu dokumentatsiooni konfidentsiaalsuse, vastutava hoiu, terviklikkuse, juurdepääsetavuse ja taasleitavuse säilitamiseks.</v>
      </c>
      <c r="E142" s="138" t="str">
        <f>IF('Kontrollküsimustik - ISQC'!P142='Kontrollküsimustik - ISQC'!$Q$1,"",'Kontrollküsimustik - ISQC'!P142)</f>
        <v/>
      </c>
      <c r="F142" s="138" t="str">
        <f>IF('Kontrollküsimustik - ISQC'!O142='Kontrollküsimustik - ISQC'!$Q$1,"",'Kontrollküsimustik - ISQC'!O142)</f>
        <v/>
      </c>
      <c r="G142" s="154" t="str">
        <f t="shared" si="6"/>
        <v/>
      </c>
      <c r="H142" s="151" t="str">
        <f>IF('Kontrollküsimustik - ISQC'!G142="x","x","")</f>
        <v/>
      </c>
      <c r="I142" s="151" t="str">
        <f>IF('Kontrollküsimustik - ISQC'!H142="x","x","")</f>
        <v/>
      </c>
      <c r="J142" s="147" t="str">
        <f t="shared" si="7"/>
        <v/>
      </c>
      <c r="K142" s="151" t="str">
        <f>IF('Kontrollküsimustik - ISQC'!L142="x","x","")</f>
        <v/>
      </c>
      <c r="L142" s="151" t="str">
        <f>IF('Kontrollküsimustik - ISQC'!M142="x","x","")</f>
        <v/>
      </c>
    </row>
    <row r="143" spans="1:12" ht="64.5" x14ac:dyDescent="0.25">
      <c r="A143" s="130">
        <f>'Kontrollküsimustik - ISQC'!A143</f>
        <v>129</v>
      </c>
      <c r="B143" s="131" t="str">
        <f>IF('Kontrollküsimustik - ISQC'!B143='Kontrollküsimustik - ISQC'!$P$1,"",'Kontrollküsimustik - ISQC'!B143)</f>
        <v/>
      </c>
      <c r="C143" s="131" t="str">
        <f>'Kontrollküsimustik - ISQC'!C143</f>
        <v>ISQC(EE)1-47</v>
      </c>
      <c r="D143" s="138" t="str">
        <f>'Kontrollküsimustik - ISQC'!E143</f>
        <v>Ettevõte peab kehtestama poliitikad ja protseduurid töövõtu dokumentatsiooni säilitamiseks perioodi jooksul, mis on piisav ettevõtte vajaduste rahuldamiseks või mis on nõutud seaduse või regulatsiooniga.</v>
      </c>
      <c r="E143" s="138" t="str">
        <f>IF('Kontrollküsimustik - ISQC'!P143='Kontrollküsimustik - ISQC'!$Q$1,"",'Kontrollküsimustik - ISQC'!P143)</f>
        <v/>
      </c>
      <c r="F143" s="138" t="str">
        <f>IF('Kontrollküsimustik - ISQC'!O143='Kontrollküsimustik - ISQC'!$Q$1,"",'Kontrollküsimustik - ISQC'!O143)</f>
        <v/>
      </c>
      <c r="G143" s="154" t="str">
        <f t="shared" si="6"/>
        <v/>
      </c>
      <c r="H143" s="151" t="str">
        <f>IF('Kontrollküsimustik - ISQC'!G143="x","x","")</f>
        <v/>
      </c>
      <c r="I143" s="151" t="str">
        <f>IF('Kontrollküsimustik - ISQC'!H143="x","x","")</f>
        <v/>
      </c>
      <c r="J143" s="147" t="str">
        <f t="shared" si="7"/>
        <v/>
      </c>
      <c r="K143" s="151" t="str">
        <f>IF('Kontrollküsimustik - ISQC'!L143="x","x","")</f>
        <v/>
      </c>
      <c r="L143" s="151" t="str">
        <f>IF('Kontrollküsimustik - ISQC'!M143="x","x","")</f>
        <v/>
      </c>
    </row>
    <row r="144" spans="1:12" ht="77.25" x14ac:dyDescent="0.25">
      <c r="A144" s="130">
        <f>'Kontrollküsimustik - ISQC'!A144</f>
        <v>130</v>
      </c>
      <c r="B144" s="131" t="str">
        <f>IF('Kontrollküsimustik - ISQC'!B144='Kontrollküsimustik - ISQC'!$P$1,"",'Kontrollküsimustik - ISQC'!B144)</f>
        <v/>
      </c>
      <c r="C144" s="131" t="str">
        <f>'Kontrollküsimustik - ISQC'!C144</f>
        <v xml:space="preserve">ISQC(EE)1-47.D1 </v>
      </c>
      <c r="D144" s="138" t="str">
        <f>'Kontrollküsimustik - ISQC'!E144</f>
        <v>Ettevõte peab säilitama iga auditikliendi kohta kliendikonto dokumendid, mis sisaldavad vähemalt kliendi nime, aadressi ja tegevuskoha, töövõtupartner(id) ning igal majandusaastal kohustusliku auditi eest võetud tasud ning muude teenuste eest võetud tasud.</v>
      </c>
      <c r="E144" s="138" t="str">
        <f>IF('Kontrollküsimustik - ISQC'!P144='Kontrollküsimustik - ISQC'!$Q$1,"",'Kontrollküsimustik - ISQC'!P144)</f>
        <v/>
      </c>
      <c r="F144" s="138" t="str">
        <f>IF('Kontrollküsimustik - ISQC'!O144='Kontrollküsimustik - ISQC'!$Q$1,"",'Kontrollküsimustik - ISQC'!O144)</f>
        <v/>
      </c>
      <c r="G144" s="154" t="str">
        <f t="shared" si="6"/>
        <v/>
      </c>
      <c r="H144" s="151" t="str">
        <f>IF('Kontrollküsimustik - ISQC'!G144="x","x","")</f>
        <v/>
      </c>
      <c r="I144" s="151" t="str">
        <f>IF('Kontrollküsimustik - ISQC'!H144="x","x","")</f>
        <v/>
      </c>
      <c r="J144" s="147" t="str">
        <f t="shared" si="7"/>
        <v/>
      </c>
      <c r="K144" s="151" t="str">
        <f>IF('Kontrollküsimustik - ISQC'!L144="x","x","")</f>
        <v/>
      </c>
      <c r="L144" s="151" t="str">
        <f>IF('Kontrollküsimustik - ISQC'!M144="x","x","")</f>
        <v/>
      </c>
    </row>
    <row r="145" spans="1:12" x14ac:dyDescent="0.25">
      <c r="A145" s="133"/>
      <c r="B145" s="134" t="str">
        <f>IF('Kontrollküsimustik - ISQC'!B145='Kontrollküsimustik - ISQC'!$P$1,"",'Kontrollküsimustik - ISQC'!B145)</f>
        <v/>
      </c>
      <c r="C145" s="135" t="str">
        <f>'Kontrollküsimustik - ISQC'!C145</f>
        <v>Monitoorimine</v>
      </c>
      <c r="D145" s="137"/>
      <c r="E145" s="137"/>
      <c r="F145" s="137"/>
      <c r="G145" s="154" t="str">
        <f t="shared" si="6"/>
        <v/>
      </c>
      <c r="H145" s="151" t="str">
        <f>IF('Kontrollküsimustik - ISQC'!G145="x","x","")</f>
        <v/>
      </c>
      <c r="I145" s="151" t="str">
        <f>IF('Kontrollküsimustik - ISQC'!H145="x","x","")</f>
        <v/>
      </c>
      <c r="J145" s="147" t="str">
        <f t="shared" si="7"/>
        <v/>
      </c>
      <c r="K145" s="151" t="str">
        <f>IF('Kontrollküsimustik - ISQC'!L145="x","x","")</f>
        <v/>
      </c>
      <c r="L145" s="151" t="str">
        <f>IF('Kontrollküsimustik - ISQC'!M145="x","x","")</f>
        <v/>
      </c>
    </row>
    <row r="146" spans="1:12" ht="115.5" x14ac:dyDescent="0.25">
      <c r="A146" s="130">
        <f>'Kontrollküsimustik - ISQC'!A146</f>
        <v>131</v>
      </c>
      <c r="B146" s="131" t="str">
        <f>IF('Kontrollküsimustik - ISQC'!B146='Kontrollküsimustik - ISQC'!$P$1,"",'Kontrollküsimustik - ISQC'!B146)</f>
        <v>Ettevõtte kvaliteedikontrolli poliitikate ja -protseduuride monitoorimine</v>
      </c>
      <c r="C146" s="131" t="str">
        <f>'Kontrollküsimustik - ISQC'!C146</f>
        <v>ISQC(EE)1-48</v>
      </c>
      <c r="D146" s="138" t="str">
        <f>'Kontrollküsimustik - ISQC'!E146</f>
        <v>Ettevõte peab looma monitoorimisprotsessi, mis on kavandatud andma ettevõttele põhjendatud kindluse selles, et kvaliteedikontrollisüsteemiga seotud poliitikad ja protseduurid on relevantsed, adekvaatsed ja toimivad tulemuslikult. See protsess peab:</v>
      </c>
      <c r="E146" s="138" t="str">
        <f>IF('Kontrollküsimustik - ISQC'!P146='Kontrollküsimustik - ISQC'!$Q$1,"",'Kontrollküsimustik - ISQC'!P146)</f>
        <v/>
      </c>
      <c r="F146" s="138" t="str">
        <f>IF('Kontrollküsimustik - ISQC'!O146='Kontrollküsimustik - ISQC'!$Q$1,"",'Kontrollküsimustik - ISQC'!O146)</f>
        <v/>
      </c>
      <c r="G146" s="154" t="str">
        <f t="shared" si="6"/>
        <v/>
      </c>
      <c r="H146" s="151" t="str">
        <f>IF('Kontrollküsimustik - ISQC'!G146="x","x","")</f>
        <v/>
      </c>
      <c r="I146" s="151" t="str">
        <f>IF('Kontrollküsimustik - ISQC'!H146="x","x","")</f>
        <v/>
      </c>
      <c r="J146" s="147" t="str">
        <f t="shared" si="7"/>
        <v/>
      </c>
      <c r="K146" s="151" t="str">
        <f>IF('Kontrollküsimustik - ISQC'!L146="x","x","")</f>
        <v/>
      </c>
      <c r="L146" s="151" t="str">
        <f>IF('Kontrollküsimustik - ISQC'!M146="x","x","")</f>
        <v/>
      </c>
    </row>
    <row r="147" spans="1:12" ht="51.75" x14ac:dyDescent="0.25">
      <c r="A147" s="130">
        <f>'Kontrollküsimustik - ISQC'!A147</f>
        <v>132</v>
      </c>
      <c r="B147" s="131" t="str">
        <f>IF('Kontrollküsimustik - ISQC'!B147='Kontrollküsimustik - ISQC'!$P$1,"",'Kontrollküsimustik - ISQC'!B147)</f>
        <v/>
      </c>
      <c r="C147" s="131" t="str">
        <f>'Kontrollküsimustik - ISQC'!C147</f>
        <v>ISQC(EE)1-48</v>
      </c>
      <c r="D147" s="138" t="str">
        <f>'Kontrollküsimustik - ISQC'!E147</f>
        <v>(a) hõlmama ettevõtte kvaliteedikontrollisüsteemi jätkuvat kaalumist ja hindamist, sealhulgas iga töövõtupartneri kohta vähemalt ühe lõpetatud töövõtu inspekteerimist tsüklilisel alusel;</v>
      </c>
      <c r="E147" s="138" t="str">
        <f>IF('Kontrollküsimustik - ISQC'!P147='Kontrollküsimustik - ISQC'!$Q$1,"",'Kontrollküsimustik - ISQC'!P147)</f>
        <v/>
      </c>
      <c r="F147" s="138" t="str">
        <f>IF('Kontrollküsimustik - ISQC'!O147='Kontrollküsimustik - ISQC'!$Q$1,"",'Kontrollküsimustik - ISQC'!O147)</f>
        <v/>
      </c>
      <c r="G147" s="154" t="str">
        <f t="shared" si="6"/>
        <v/>
      </c>
      <c r="H147" s="151" t="str">
        <f>IF('Kontrollküsimustik - ISQC'!G147="x","x","")</f>
        <v/>
      </c>
      <c r="I147" s="151" t="str">
        <f>IF('Kontrollküsimustik - ISQC'!H147="x","x","")</f>
        <v/>
      </c>
      <c r="J147" s="147" t="str">
        <f t="shared" si="7"/>
        <v/>
      </c>
      <c r="K147" s="151" t="str">
        <f>IF('Kontrollküsimustik - ISQC'!L147="x","x","")</f>
        <v/>
      </c>
      <c r="L147" s="151" t="str">
        <f>IF('Kontrollküsimustik - ISQC'!M147="x","x","")</f>
        <v/>
      </c>
    </row>
    <row r="148" spans="1:12" ht="51.75" x14ac:dyDescent="0.25">
      <c r="A148" s="130">
        <f>'Kontrollküsimustik - ISQC'!A148</f>
        <v>133</v>
      </c>
      <c r="B148" s="131" t="str">
        <f>IF('Kontrollküsimustik - ISQC'!B148='Kontrollküsimustik - ISQC'!$P$1,"",'Kontrollküsimustik - ISQC'!B148)</f>
        <v/>
      </c>
      <c r="C148" s="131" t="str">
        <f>'Kontrollküsimustik - ISQC'!C148</f>
        <v>ISQC(EE)1-48</v>
      </c>
      <c r="D148" s="138" t="str">
        <f>'Kontrollküsimustik - ISQC'!E148</f>
        <v>(b) nõudma monitoorimisprotsessi eest vastutamise määramist partnerile või partneritele või teistele isikutele, kellel on piisavad ja asjakohased kogemused ja volitused ettevõttes selle vastutuse võtmiseks ja</v>
      </c>
      <c r="E148" s="138" t="str">
        <f>IF('Kontrollküsimustik - ISQC'!P148='Kontrollküsimustik - ISQC'!$Q$1,"",'Kontrollküsimustik - ISQC'!P148)</f>
        <v/>
      </c>
      <c r="F148" s="138" t="str">
        <f>IF('Kontrollküsimustik - ISQC'!O148='Kontrollküsimustik - ISQC'!$Q$1,"",'Kontrollküsimustik - ISQC'!O148)</f>
        <v/>
      </c>
      <c r="G148" s="154" t="str">
        <f t="shared" si="6"/>
        <v/>
      </c>
      <c r="H148" s="151" t="str">
        <f>IF('Kontrollküsimustik - ISQC'!G148="x","x","")</f>
        <v/>
      </c>
      <c r="I148" s="151" t="str">
        <f>IF('Kontrollküsimustik - ISQC'!H148="x","x","")</f>
        <v/>
      </c>
      <c r="J148" s="147" t="str">
        <f t="shared" si="7"/>
        <v/>
      </c>
      <c r="K148" s="151" t="str">
        <f>IF('Kontrollküsimustik - ISQC'!L148="x","x","")</f>
        <v/>
      </c>
      <c r="L148" s="151" t="str">
        <f>IF('Kontrollküsimustik - ISQC'!M148="x","x","")</f>
        <v/>
      </c>
    </row>
    <row r="149" spans="1:12" ht="39" x14ac:dyDescent="0.25">
      <c r="A149" s="130">
        <f>'Kontrollküsimustik - ISQC'!A149</f>
        <v>134</v>
      </c>
      <c r="B149" s="131" t="str">
        <f>IF('Kontrollküsimustik - ISQC'!B149='Kontrollküsimustik - ISQC'!$P$1,"",'Kontrollküsimustik - ISQC'!B149)</f>
        <v/>
      </c>
      <c r="C149" s="131" t="str">
        <f>'Kontrollküsimustik - ISQC'!C149</f>
        <v>ISQC(EE)1-48</v>
      </c>
      <c r="D149" s="138" t="str">
        <f>'Kontrollküsimustik - ISQC'!E149</f>
        <v>(c) nõudma, et need, kes töövõttu või töövõtu kvaliteedi kontrollülevaatust läbi viivad, ei ole kaasatud töövõttude inspekteerimisse</v>
      </c>
      <c r="E149" s="138" t="str">
        <f>IF('Kontrollküsimustik - ISQC'!P149='Kontrollküsimustik - ISQC'!$Q$1,"",'Kontrollküsimustik - ISQC'!P149)</f>
        <v/>
      </c>
      <c r="F149" s="138" t="str">
        <f>IF('Kontrollküsimustik - ISQC'!O149='Kontrollküsimustik - ISQC'!$Q$1,"",'Kontrollküsimustik - ISQC'!O149)</f>
        <v/>
      </c>
      <c r="G149" s="154" t="str">
        <f t="shared" si="6"/>
        <v/>
      </c>
      <c r="H149" s="151" t="str">
        <f>IF('Kontrollküsimustik - ISQC'!G149="x","x","")</f>
        <v/>
      </c>
      <c r="I149" s="151" t="str">
        <f>IF('Kontrollküsimustik - ISQC'!H149="x","x","")</f>
        <v/>
      </c>
      <c r="J149" s="147" t="str">
        <f t="shared" si="7"/>
        <v/>
      </c>
      <c r="K149" s="151" t="str">
        <f>IF('Kontrollküsimustik - ISQC'!L149="x","x","")</f>
        <v/>
      </c>
      <c r="L149" s="151" t="str">
        <f>IF('Kontrollküsimustik - ISQC'!M149="x","x","")</f>
        <v/>
      </c>
    </row>
    <row r="150" spans="1:12" ht="141" x14ac:dyDescent="0.25">
      <c r="A150" s="130">
        <f>'Kontrollküsimustik - ISQC'!A150</f>
        <v>135</v>
      </c>
      <c r="B150" s="131" t="str">
        <f>IF('Kontrollküsimustik - ISQC'!B150='Kontrollküsimustik - ISQC'!$P$1,"",'Kontrollküsimustik - ISQC'!B150)</f>
        <v/>
      </c>
      <c r="C150" s="131" t="str">
        <f>'Kontrollküsimustik - ISQC'!C150</f>
        <v>ISQC(EE)1-48.D1</v>
      </c>
      <c r="D150" s="138" t="str">
        <f>'Kontrollküsimustik - ISQC'!E150</f>
        <v>Ettevõte jälgib ja hindab , käesoleva standardi ja kui see on kohaldatav, siis määruse (EL) nr 537/2014 kohaselt kehtestatud süsteemide ning sisemise kvaliteedikontrolli korra asjakohasust ja tulemuslikkust ning võtab tarvitusele asjakohased meetmed mis tahes puuduste kõrvaldamiseks. Alalõigus 32.D1 a) osutatud sisemise kvaliteedikontrolli süsteemi hindamise viib ettevõte läbi kord aastas ning säilitab andmed selle hindamise tulemuste ning väljapakutud meetmete kohta sisemise kvaliteedikontrolli süsteemi muutmiseks.</v>
      </c>
      <c r="E150" s="138" t="str">
        <f>IF('Kontrollküsimustik - ISQC'!P150='Kontrollküsimustik - ISQC'!$Q$1,"",'Kontrollküsimustik - ISQC'!P150)</f>
        <v/>
      </c>
      <c r="F150" s="138" t="str">
        <f>IF('Kontrollküsimustik - ISQC'!O150='Kontrollküsimustik - ISQC'!$Q$1,"",'Kontrollküsimustik - ISQC'!O150)</f>
        <v/>
      </c>
      <c r="G150" s="154" t="str">
        <f t="shared" si="6"/>
        <v/>
      </c>
      <c r="H150" s="151" t="str">
        <f>IF('Kontrollküsimustik - ISQC'!G150="x","x","")</f>
        <v/>
      </c>
      <c r="I150" s="151" t="str">
        <f>IF('Kontrollküsimustik - ISQC'!H150="x","x","")</f>
        <v/>
      </c>
      <c r="J150" s="147" t="str">
        <f t="shared" si="7"/>
        <v/>
      </c>
      <c r="K150" s="151" t="str">
        <f>IF('Kontrollküsimustik - ISQC'!L150="x","x","")</f>
        <v/>
      </c>
      <c r="L150" s="151" t="str">
        <f>IF('Kontrollküsimustik - ISQC'!M150="x","x","")</f>
        <v/>
      </c>
    </row>
    <row r="151" spans="1:12" ht="102.75" x14ac:dyDescent="0.25">
      <c r="A151" s="130">
        <f>'Kontrollküsimustik - ISQC'!A151</f>
        <v>136</v>
      </c>
      <c r="B151" s="131" t="str">
        <f>IF('Kontrollküsimustik - ISQC'!B151='Kontrollküsimustik - ISQC'!$P$1,"",'Kontrollküsimustik - ISQC'!B151)</f>
        <v>Tuvastatud vajakajäämiste hindamine, infovahetus nende osas ja nende heastamine</v>
      </c>
      <c r="C151" s="131" t="str">
        <f>'Kontrollküsimustik - ISQC'!C151</f>
        <v>ISQC(EE)1-49</v>
      </c>
      <c r="D151" s="138" t="str">
        <f>'Kontrollküsimustik - ISQC'!E151</f>
        <v>Ettevõte peab hindama monitoorimisprotsessi tulemusel täheldatud vajakajäämiste mõju ja kindlaks määrama, kas need on kas:</v>
      </c>
      <c r="E151" s="138" t="str">
        <f>IF('Kontrollküsimustik - ISQC'!P151='Kontrollküsimustik - ISQC'!$Q$1,"",'Kontrollküsimustik - ISQC'!P151)</f>
        <v/>
      </c>
      <c r="F151" s="138" t="str">
        <f>IF('Kontrollküsimustik - ISQC'!O151='Kontrollküsimustik - ISQC'!$Q$1,"",'Kontrollküsimustik - ISQC'!O151)</f>
        <v/>
      </c>
      <c r="G151" s="154" t="str">
        <f t="shared" si="6"/>
        <v/>
      </c>
      <c r="H151" s="151" t="str">
        <f>IF('Kontrollküsimustik - ISQC'!G151="x","x","")</f>
        <v/>
      </c>
      <c r="I151" s="151" t="str">
        <f>IF('Kontrollküsimustik - ISQC'!H151="x","x","")</f>
        <v/>
      </c>
      <c r="J151" s="147" t="str">
        <f t="shared" si="7"/>
        <v/>
      </c>
      <c r="K151" s="151" t="str">
        <f>IF('Kontrollküsimustik - ISQC'!L151="x","x","")</f>
        <v/>
      </c>
      <c r="L151" s="151" t="str">
        <f>IF('Kontrollküsimustik - ISQC'!M151="x","x","")</f>
        <v/>
      </c>
    </row>
    <row r="152" spans="1:12" ht="90" x14ac:dyDescent="0.25">
      <c r="A152" s="130">
        <f>'Kontrollküsimustik - ISQC'!A152</f>
        <v>137</v>
      </c>
      <c r="B152" s="131" t="str">
        <f>IF('Kontrollküsimustik - ISQC'!B152='Kontrollküsimustik - ISQC'!$P$1,"",'Kontrollküsimustik - ISQC'!B152)</f>
        <v/>
      </c>
      <c r="C152" s="131" t="str">
        <f>'Kontrollküsimustik - ISQC'!C152</f>
        <v>ISQC(EE)1-49</v>
      </c>
      <c r="D152" s="138" t="str">
        <f>'Kontrollküsimustik - ISQC'!E152</f>
        <v>(a) juhtumid, mis tingimata ei osuta sellele, et ettevõtte kvaliteedikontrollisüsteem on ebapiisav andmaks ettevõttele põhjendatud kindluse selles, et ettevõte on vastavuses kutsestandarditega ning rakendatavatest seadusest ja regulatsioonidest tulenevate nõuetega, ja et ettevõtte või töövõtupartnerite poolt välja antud aruanded on antud tingimustes asjakohased või</v>
      </c>
      <c r="E152" s="138" t="str">
        <f>IF('Kontrollküsimustik - ISQC'!P152='Kontrollküsimustik - ISQC'!$Q$1,"",'Kontrollküsimustik - ISQC'!P152)</f>
        <v/>
      </c>
      <c r="F152" s="138" t="str">
        <f>IF('Kontrollküsimustik - ISQC'!O152='Kontrollküsimustik - ISQC'!$Q$1,"",'Kontrollküsimustik - ISQC'!O152)</f>
        <v/>
      </c>
      <c r="G152" s="154" t="str">
        <f t="shared" si="6"/>
        <v/>
      </c>
      <c r="H152" s="151" t="str">
        <f>IF('Kontrollküsimustik - ISQC'!G152="x","x","")</f>
        <v/>
      </c>
      <c r="I152" s="151" t="str">
        <f>IF('Kontrollküsimustik - ISQC'!H152="x","x","")</f>
        <v/>
      </c>
      <c r="J152" s="147" t="str">
        <f t="shared" si="7"/>
        <v/>
      </c>
      <c r="K152" s="151" t="str">
        <f>IF('Kontrollküsimustik - ISQC'!L152="x","x","")</f>
        <v/>
      </c>
      <c r="L152" s="151" t="str">
        <f>IF('Kontrollküsimustik - ISQC'!M152="x","x","")</f>
        <v/>
      </c>
    </row>
    <row r="153" spans="1:12" ht="39" x14ac:dyDescent="0.25">
      <c r="A153" s="130">
        <f>'Kontrollküsimustik - ISQC'!A153</f>
        <v>138</v>
      </c>
      <c r="B153" s="131" t="str">
        <f>IF('Kontrollküsimustik - ISQC'!B153='Kontrollküsimustik - ISQC'!$P$1,"",'Kontrollküsimustik - ISQC'!B153)</f>
        <v/>
      </c>
      <c r="C153" s="131" t="str">
        <f>'Kontrollküsimustik - ISQC'!C153</f>
        <v>ISQC(EE)1-49</v>
      </c>
      <c r="D153" s="138" t="str">
        <f>'Kontrollküsimustik - ISQC'!E153</f>
        <v>(b) süsteemsed, korduvad või muud märkimisväärsed vajakajäämised, mis nõuavad koheseid korrigeerivaid samme.</v>
      </c>
      <c r="E153" s="138" t="str">
        <f>IF('Kontrollküsimustik - ISQC'!P153='Kontrollküsimustik - ISQC'!$Q$1,"",'Kontrollküsimustik - ISQC'!P153)</f>
        <v/>
      </c>
      <c r="F153" s="138" t="str">
        <f>IF('Kontrollküsimustik - ISQC'!O153='Kontrollküsimustik - ISQC'!$Q$1,"",'Kontrollküsimustik - ISQC'!O153)</f>
        <v/>
      </c>
      <c r="G153" s="154" t="str">
        <f t="shared" si="6"/>
        <v/>
      </c>
      <c r="H153" s="151" t="str">
        <f>IF('Kontrollküsimustik - ISQC'!G153="x","x","")</f>
        <v/>
      </c>
      <c r="I153" s="151" t="str">
        <f>IF('Kontrollküsimustik - ISQC'!H153="x","x","")</f>
        <v/>
      </c>
      <c r="J153" s="147" t="str">
        <f t="shared" si="7"/>
        <v/>
      </c>
      <c r="K153" s="151" t="str">
        <f>IF('Kontrollküsimustik - ISQC'!L153="x","x","")</f>
        <v/>
      </c>
      <c r="L153" s="151" t="str">
        <f>IF('Kontrollküsimustik - ISQC'!M153="x","x","")</f>
        <v/>
      </c>
    </row>
    <row r="154" spans="1:12" ht="64.5" x14ac:dyDescent="0.25">
      <c r="A154" s="130">
        <f>'Kontrollküsimustik - ISQC'!A154</f>
        <v>139</v>
      </c>
      <c r="B154" s="131" t="str">
        <f>IF('Kontrollküsimustik - ISQC'!B154='Kontrollküsimustik - ISQC'!$P$1,"",'Kontrollküsimustik - ISQC'!B154)</f>
        <v/>
      </c>
      <c r="C154" s="131" t="str">
        <f>'Kontrollküsimustik - ISQC'!C154</f>
        <v>ISQC(EE)1-50</v>
      </c>
      <c r="D154" s="138" t="str">
        <f>'Kontrollküsimustik - ISQC'!E154</f>
        <v>Ettevõte peab vahetama relevantsete töövõtupartneritega ja muu asjakohase personaliga informatsiooni monitoorimisprotsessi tulemusel täheldatud vajakajäämiste kohta ja soovitused asjakohasteks heastavateks meetmeteks.</v>
      </c>
      <c r="E154" s="138" t="str">
        <f>IF('Kontrollküsimustik - ISQC'!P154='Kontrollküsimustik - ISQC'!$Q$1,"",'Kontrollküsimustik - ISQC'!P154)</f>
        <v/>
      </c>
      <c r="F154" s="138" t="str">
        <f>IF('Kontrollküsimustik - ISQC'!O154='Kontrollküsimustik - ISQC'!$Q$1,"",'Kontrollküsimustik - ISQC'!O154)</f>
        <v/>
      </c>
      <c r="G154" s="154" t="str">
        <f t="shared" si="6"/>
        <v/>
      </c>
      <c r="H154" s="151" t="str">
        <f>IF('Kontrollküsimustik - ISQC'!G154="x","x","")</f>
        <v/>
      </c>
      <c r="I154" s="151" t="str">
        <f>IF('Kontrollküsimustik - ISQC'!H154="x","x","")</f>
        <v/>
      </c>
      <c r="J154" s="147" t="str">
        <f t="shared" si="7"/>
        <v/>
      </c>
      <c r="K154" s="151" t="str">
        <f>IF('Kontrollküsimustik - ISQC'!L154="x","x","")</f>
        <v/>
      </c>
      <c r="L154" s="151" t="str">
        <f>IF('Kontrollküsimustik - ISQC'!M154="x","x","")</f>
        <v/>
      </c>
    </row>
    <row r="155" spans="1:12" ht="39" x14ac:dyDescent="0.25">
      <c r="A155" s="130">
        <f>'Kontrollküsimustik - ISQC'!A155</f>
        <v>140</v>
      </c>
      <c r="B155" s="131" t="str">
        <f>IF('Kontrollküsimustik - ISQC'!B155='Kontrollküsimustik - ISQC'!$P$1,"",'Kontrollküsimustik - ISQC'!B155)</f>
        <v/>
      </c>
      <c r="C155" s="131" t="str">
        <f>'Kontrollküsimustik - ISQC'!C155</f>
        <v>ISQC(EE)1-51</v>
      </c>
      <c r="D155" s="138" t="str">
        <f>'Kontrollküsimustik - ISQC'!E155</f>
        <v>Soovituste hulka täheldatud vajakajäämiste suhtes asjakohaste heastavate meetmete osas peab kuuluma üks või enam järgmist:</v>
      </c>
      <c r="E155" s="138" t="str">
        <f>IF('Kontrollküsimustik - ISQC'!P155='Kontrollküsimustik - ISQC'!$Q$1,"",'Kontrollküsimustik - ISQC'!P155)</f>
        <v/>
      </c>
      <c r="F155" s="138" t="str">
        <f>IF('Kontrollküsimustik - ISQC'!O155='Kontrollküsimustik - ISQC'!$Q$1,"",'Kontrollküsimustik - ISQC'!O155)</f>
        <v/>
      </c>
      <c r="G155" s="154" t="str">
        <f t="shared" si="6"/>
        <v/>
      </c>
      <c r="H155" s="151" t="str">
        <f>IF('Kontrollküsimustik - ISQC'!G155="x","x","")</f>
        <v/>
      </c>
      <c r="I155" s="151" t="str">
        <f>IF('Kontrollküsimustik - ISQC'!H155="x","x","")</f>
        <v/>
      </c>
      <c r="J155" s="147" t="str">
        <f t="shared" si="7"/>
        <v/>
      </c>
      <c r="K155" s="151" t="str">
        <f>IF('Kontrollküsimustik - ISQC'!L155="x","x","")</f>
        <v/>
      </c>
      <c r="L155" s="151" t="str">
        <f>IF('Kontrollküsimustik - ISQC'!M155="x","x","")</f>
        <v/>
      </c>
    </row>
    <row r="156" spans="1:12" ht="26.25" x14ac:dyDescent="0.25">
      <c r="A156" s="130">
        <f>'Kontrollküsimustik - ISQC'!A156</f>
        <v>141</v>
      </c>
      <c r="B156" s="131" t="str">
        <f>IF('Kontrollküsimustik - ISQC'!B156='Kontrollküsimustik - ISQC'!$P$1,"",'Kontrollküsimustik - ISQC'!B156)</f>
        <v/>
      </c>
      <c r="C156" s="131" t="str">
        <f>'Kontrollküsimustik - ISQC'!C156</f>
        <v>ISQC(EE)1-51</v>
      </c>
      <c r="D156" s="138" t="str">
        <f>'Kontrollküsimustik - ISQC'!E156</f>
        <v>(a) asjakohaste heastavate meetmete rakendamine individuaalse töövõtu või personali liikme suhtes;</v>
      </c>
      <c r="E156" s="138" t="str">
        <f>IF('Kontrollküsimustik - ISQC'!P156='Kontrollküsimustik - ISQC'!$Q$1,"",'Kontrollküsimustik - ISQC'!P156)</f>
        <v/>
      </c>
      <c r="F156" s="138" t="str">
        <f>IF('Kontrollküsimustik - ISQC'!O156='Kontrollküsimustik - ISQC'!$Q$1,"",'Kontrollküsimustik - ISQC'!O156)</f>
        <v/>
      </c>
      <c r="G156" s="154" t="str">
        <f t="shared" si="6"/>
        <v/>
      </c>
      <c r="H156" s="151" t="str">
        <f>IF('Kontrollküsimustik - ISQC'!G156="x","x","")</f>
        <v/>
      </c>
      <c r="I156" s="151" t="str">
        <f>IF('Kontrollküsimustik - ISQC'!H156="x","x","")</f>
        <v/>
      </c>
      <c r="J156" s="147" t="str">
        <f t="shared" si="7"/>
        <v/>
      </c>
      <c r="K156" s="151" t="str">
        <f>IF('Kontrollküsimustik - ISQC'!L156="x","x","")</f>
        <v/>
      </c>
      <c r="L156" s="151" t="str">
        <f>IF('Kontrollküsimustik - ISQC'!M156="x","x","")</f>
        <v/>
      </c>
    </row>
    <row r="157" spans="1:12" ht="39" x14ac:dyDescent="0.25">
      <c r="A157" s="130">
        <f>'Kontrollküsimustik - ISQC'!A157</f>
        <v>142</v>
      </c>
      <c r="B157" s="131" t="str">
        <f>IF('Kontrollküsimustik - ISQC'!B157='Kontrollküsimustik - ISQC'!$P$1,"",'Kontrollküsimustik - ISQC'!B157)</f>
        <v/>
      </c>
      <c r="C157" s="131" t="str">
        <f>'Kontrollküsimustik - ISQC'!C157</f>
        <v>ISQC(EE)1-51</v>
      </c>
      <c r="D157" s="138" t="str">
        <f>'Kontrollküsimustik - ISQC'!E157</f>
        <v>(b) informatsiooni vahetamine tähelepanekute kohta nendega, kes vastutavad koolituse ja kutsealase täiendamise eest;</v>
      </c>
      <c r="E157" s="138" t="str">
        <f>IF('Kontrollküsimustik - ISQC'!P157='Kontrollküsimustik - ISQC'!$Q$1,"",'Kontrollküsimustik - ISQC'!P157)</f>
        <v/>
      </c>
      <c r="F157" s="138" t="str">
        <f>IF('Kontrollküsimustik - ISQC'!O157='Kontrollküsimustik - ISQC'!$Q$1,"",'Kontrollküsimustik - ISQC'!O157)</f>
        <v/>
      </c>
      <c r="G157" s="154" t="str">
        <f t="shared" si="6"/>
        <v/>
      </c>
      <c r="H157" s="151" t="str">
        <f>IF('Kontrollküsimustik - ISQC'!G157="x","x","")</f>
        <v/>
      </c>
      <c r="I157" s="151" t="str">
        <f>IF('Kontrollküsimustik - ISQC'!H157="x","x","")</f>
        <v/>
      </c>
      <c r="J157" s="147" t="str">
        <f t="shared" si="7"/>
        <v/>
      </c>
      <c r="K157" s="151" t="str">
        <f>IF('Kontrollküsimustik - ISQC'!L157="x","x","")</f>
        <v/>
      </c>
      <c r="L157" s="151" t="str">
        <f>IF('Kontrollküsimustik - ISQC'!M157="x","x","")</f>
        <v/>
      </c>
    </row>
    <row r="158" spans="1:12" ht="26.25" x14ac:dyDescent="0.25">
      <c r="A158" s="130">
        <f>'Kontrollküsimustik - ISQC'!A158</f>
        <v>143</v>
      </c>
      <c r="B158" s="131" t="str">
        <f>IF('Kontrollküsimustik - ISQC'!B158='Kontrollküsimustik - ISQC'!$P$1,"",'Kontrollküsimustik - ISQC'!B158)</f>
        <v/>
      </c>
      <c r="C158" s="131" t="str">
        <f>'Kontrollküsimustik - ISQC'!C158</f>
        <v>ISQC(EE)1-51</v>
      </c>
      <c r="D158" s="138" t="str">
        <f>'Kontrollküsimustik - ISQC'!E158</f>
        <v>(c) muudatused kvaliteedikontrolli poliitikates ja -protseduurides ja</v>
      </c>
      <c r="E158" s="138" t="str">
        <f>IF('Kontrollküsimustik - ISQC'!P158='Kontrollküsimustik - ISQC'!$Q$1,"",'Kontrollküsimustik - ISQC'!P158)</f>
        <v/>
      </c>
      <c r="F158" s="138" t="str">
        <f>IF('Kontrollküsimustik - ISQC'!O158='Kontrollküsimustik - ISQC'!$Q$1,"",'Kontrollküsimustik - ISQC'!O158)</f>
        <v/>
      </c>
      <c r="G158" s="154" t="str">
        <f t="shared" si="6"/>
        <v/>
      </c>
      <c r="H158" s="151" t="str">
        <f>IF('Kontrollküsimustik - ISQC'!G158="x","x","")</f>
        <v/>
      </c>
      <c r="I158" s="151" t="str">
        <f>IF('Kontrollküsimustik - ISQC'!H158="x","x","")</f>
        <v/>
      </c>
      <c r="J158" s="147" t="str">
        <f t="shared" si="7"/>
        <v/>
      </c>
      <c r="K158" s="151" t="str">
        <f>IF('Kontrollküsimustik - ISQC'!L158="x","x","")</f>
        <v/>
      </c>
      <c r="L158" s="151" t="str">
        <f>IF('Kontrollküsimustik - ISQC'!M158="x","x","")</f>
        <v/>
      </c>
    </row>
    <row r="159" spans="1:12" ht="39" x14ac:dyDescent="0.25">
      <c r="A159" s="130">
        <f>'Kontrollküsimustik - ISQC'!A159</f>
        <v>144</v>
      </c>
      <c r="B159" s="131" t="str">
        <f>IF('Kontrollküsimustik - ISQC'!B159='Kontrollküsimustik - ISQC'!$P$1,"",'Kontrollküsimustik - ISQC'!B159)</f>
        <v/>
      </c>
      <c r="C159" s="131" t="str">
        <f>'Kontrollküsimustik - ISQC'!C159</f>
        <v>ISQC(EE)1-51</v>
      </c>
      <c r="D159" s="138" t="str">
        <f>'Kontrollküsimustik - ISQC'!E159</f>
        <v>(d) distsiplineerivad meetmed nende suhtes, kes ei järgi ettevõtte poliitikaid ja protseduure, eriti nende suhtes, kes teevad seda korduvalt.</v>
      </c>
      <c r="E159" s="138" t="str">
        <f>IF('Kontrollküsimustik - ISQC'!P159='Kontrollküsimustik - ISQC'!$Q$1,"",'Kontrollküsimustik - ISQC'!P159)</f>
        <v/>
      </c>
      <c r="F159" s="138" t="str">
        <f>IF('Kontrollküsimustik - ISQC'!O159='Kontrollküsimustik - ISQC'!$Q$1,"",'Kontrollküsimustik - ISQC'!O159)</f>
        <v/>
      </c>
      <c r="G159" s="154" t="str">
        <f t="shared" si="6"/>
        <v/>
      </c>
      <c r="H159" s="151" t="str">
        <f>IF('Kontrollküsimustik - ISQC'!G159="x","x","")</f>
        <v/>
      </c>
      <c r="I159" s="151" t="str">
        <f>IF('Kontrollküsimustik - ISQC'!H159="x","x","")</f>
        <v/>
      </c>
      <c r="J159" s="147" t="str">
        <f t="shared" si="7"/>
        <v/>
      </c>
      <c r="K159" s="151" t="str">
        <f>IF('Kontrollküsimustik - ISQC'!L159="x","x","")</f>
        <v/>
      </c>
      <c r="L159" s="151" t="str">
        <f>IF('Kontrollküsimustik - ISQC'!M159="x","x","")</f>
        <v/>
      </c>
    </row>
    <row r="160" spans="1:12" ht="141" x14ac:dyDescent="0.25">
      <c r="A160" s="130">
        <f>'Kontrollküsimustik - ISQC'!A160</f>
        <v>145</v>
      </c>
      <c r="B160" s="131" t="str">
        <f>IF('Kontrollküsimustik - ISQC'!B160='Kontrollküsimustik - ISQC'!$P$1,"",'Kontrollküsimustik - ISQC'!B160)</f>
        <v/>
      </c>
      <c r="C160" s="131" t="str">
        <f>'Kontrollküsimustik - ISQC'!C160</f>
        <v>ISQC(EE)1-52</v>
      </c>
      <c r="D160" s="138" t="str">
        <f>'Kontrollküsimustik - ISQC'!E160</f>
        <v>Ettevõte peab kehtestama poliitikad ja protseduurid juhtude käsitlemiseks, kus monitoorimisprotseduuride tulemused osutavad sellele, et aruanne võib olla mitteasjakohane või et töövõtu läbiviimise käigus jäeti protseduure ära. Selliste poliitikate ja protseduuridega peab olema nõutud, et ettevõte määrab kindlaks, milline edasine samm on asjakohane olemaks vastavuses relevantsete kutsestandarditega ning rakendatavatest seadusest ja regulatsioonidest tulenevate nõuetega ning kaaluma, kas küsida juriidilist nõu.</v>
      </c>
      <c r="E160" s="138" t="str">
        <f>IF('Kontrollküsimustik - ISQC'!P160='Kontrollküsimustik - ISQC'!$Q$1,"",'Kontrollküsimustik - ISQC'!P160)</f>
        <v/>
      </c>
      <c r="F160" s="138" t="str">
        <f>IF('Kontrollküsimustik - ISQC'!O160='Kontrollküsimustik - ISQC'!$Q$1,"",'Kontrollküsimustik - ISQC'!O160)</f>
        <v/>
      </c>
      <c r="G160" s="154" t="str">
        <f t="shared" si="6"/>
        <v/>
      </c>
      <c r="H160" s="151" t="str">
        <f>IF('Kontrollküsimustik - ISQC'!G160="x","x","")</f>
        <v/>
      </c>
      <c r="I160" s="151" t="str">
        <f>IF('Kontrollküsimustik - ISQC'!H160="x","x","")</f>
        <v/>
      </c>
      <c r="J160" s="147" t="str">
        <f t="shared" si="7"/>
        <v/>
      </c>
      <c r="K160" s="151" t="str">
        <f>IF('Kontrollküsimustik - ISQC'!L160="x","x","")</f>
        <v/>
      </c>
      <c r="L160" s="151" t="str">
        <f>IF('Kontrollküsimustik - ISQC'!M160="x","x","")</f>
        <v/>
      </c>
    </row>
    <row r="161" spans="1:12" ht="141" x14ac:dyDescent="0.25">
      <c r="A161" s="130">
        <f>'Kontrollküsimustik - ISQC'!A161</f>
        <v>146</v>
      </c>
      <c r="B161" s="131" t="str">
        <f>IF('Kontrollküsimustik - ISQC'!B161='Kontrollküsimustik - ISQC'!$P$1,"",'Kontrollküsimustik - ISQC'!B161)</f>
        <v/>
      </c>
      <c r="C161" s="131" t="str">
        <f>'Kontrollküsimustik - ISQC'!C161</f>
        <v>ISQC(EE)1-53</v>
      </c>
      <c r="D161" s="138" t="str">
        <f>'Kontrollküsimustik - ISQC'!E161</f>
        <v>Vähemalt kord aastas peab ettevõte vahetama informatsiooni ettevõtte kvaliteedikontrollisüsteemi monitoorimise tulemuste kohta töövõtupartneritega ja teiste asjakohaste isikutega ettevõttes, sealhulgas ettevõtte tegevdirektoriga või juhul, kui asjakohane, ettevõtte partnerite tegevjuhtkonnaga. Selline informatsiooni vahetus peab olema piisav võimaldamaks ettevõttel ja nendel isikutel astuda koheseid ja asjakohaseid samme kus vaja, kooskõlas nende määratletud rollide ja vastutusega. Vahetatava informatsiooni hulka peab kuuluma järgmine:</v>
      </c>
      <c r="E161" s="138" t="str">
        <f>IF('Kontrollküsimustik - ISQC'!P161='Kontrollküsimustik - ISQC'!$Q$1,"",'Kontrollküsimustik - ISQC'!P161)</f>
        <v/>
      </c>
      <c r="F161" s="138" t="str">
        <f>IF('Kontrollküsimustik - ISQC'!O161='Kontrollküsimustik - ISQC'!$Q$1,"",'Kontrollküsimustik - ISQC'!O161)</f>
        <v/>
      </c>
      <c r="G161" s="154" t="str">
        <f t="shared" si="6"/>
        <v/>
      </c>
      <c r="H161" s="151" t="str">
        <f>IF('Kontrollküsimustik - ISQC'!G161="x","x","")</f>
        <v/>
      </c>
      <c r="I161" s="151" t="str">
        <f>IF('Kontrollküsimustik - ISQC'!H161="x","x","")</f>
        <v/>
      </c>
      <c r="J161" s="147" t="str">
        <f t="shared" si="7"/>
        <v/>
      </c>
      <c r="K161" s="151" t="str">
        <f>IF('Kontrollküsimustik - ISQC'!L161="x","x","")</f>
        <v/>
      </c>
      <c r="L161" s="151" t="str">
        <f>IF('Kontrollküsimustik - ISQC'!M161="x","x","")</f>
        <v/>
      </c>
    </row>
    <row r="162" spans="1:12" ht="26.25" x14ac:dyDescent="0.25">
      <c r="A162" s="130">
        <f>'Kontrollküsimustik - ISQC'!A162</f>
        <v>147</v>
      </c>
      <c r="B162" s="131" t="str">
        <f>IF('Kontrollküsimustik - ISQC'!B162='Kontrollküsimustik - ISQC'!$P$1,"",'Kontrollküsimustik - ISQC'!B162)</f>
        <v/>
      </c>
      <c r="C162" s="131" t="str">
        <f>'Kontrollküsimustik - ISQC'!C162</f>
        <v>ISQC(EE)1-53</v>
      </c>
      <c r="D162" s="138" t="str">
        <f>'Kontrollküsimustik - ISQC'!E162</f>
        <v>(a) läbiviidud monitoorimisprotseduuride kirjeldus;</v>
      </c>
      <c r="E162" s="138" t="str">
        <f>IF('Kontrollküsimustik - ISQC'!P162='Kontrollküsimustik - ISQC'!$Q$1,"",'Kontrollküsimustik - ISQC'!P162)</f>
        <v/>
      </c>
      <c r="F162" s="138" t="str">
        <f>IF('Kontrollküsimustik - ISQC'!O162='Kontrollküsimustik - ISQC'!$Q$1,"",'Kontrollküsimustik - ISQC'!O162)</f>
        <v/>
      </c>
      <c r="G162" s="154" t="str">
        <f t="shared" si="6"/>
        <v/>
      </c>
      <c r="H162" s="151" t="str">
        <f>IF('Kontrollküsimustik - ISQC'!G162="x","x","")</f>
        <v/>
      </c>
      <c r="I162" s="151" t="str">
        <f>IF('Kontrollküsimustik - ISQC'!H162="x","x","")</f>
        <v/>
      </c>
      <c r="J162" s="147" t="str">
        <f t="shared" si="7"/>
        <v/>
      </c>
      <c r="K162" s="151" t="str">
        <f>IF('Kontrollküsimustik - ISQC'!L162="x","x","")</f>
        <v/>
      </c>
      <c r="L162" s="151" t="str">
        <f>IF('Kontrollküsimustik - ISQC'!M162="x","x","")</f>
        <v/>
      </c>
    </row>
    <row r="163" spans="1:12" ht="26.25" x14ac:dyDescent="0.25">
      <c r="A163" s="130">
        <f>'Kontrollküsimustik - ISQC'!A163</f>
        <v>148</v>
      </c>
      <c r="B163" s="131" t="str">
        <f>IF('Kontrollküsimustik - ISQC'!B163='Kontrollküsimustik - ISQC'!$P$1,"",'Kontrollküsimustik - ISQC'!B163)</f>
        <v/>
      </c>
      <c r="C163" s="131" t="str">
        <f>'Kontrollküsimustik - ISQC'!C163</f>
        <v>ISQC(EE)1-53</v>
      </c>
      <c r="D163" s="138" t="str">
        <f>'Kontrollküsimustik - ISQC'!E163</f>
        <v>(b) monitoorimisprotseduuride põhjal tehtud järeldused;</v>
      </c>
      <c r="E163" s="138" t="str">
        <f>IF('Kontrollküsimustik - ISQC'!P163='Kontrollküsimustik - ISQC'!$Q$1,"",'Kontrollküsimustik - ISQC'!P163)</f>
        <v/>
      </c>
      <c r="F163" s="138" t="str">
        <f>IF('Kontrollküsimustik - ISQC'!O163='Kontrollküsimustik - ISQC'!$Q$1,"",'Kontrollküsimustik - ISQC'!O163)</f>
        <v/>
      </c>
      <c r="G163" s="154" t="str">
        <f t="shared" si="6"/>
        <v/>
      </c>
      <c r="H163" s="151" t="str">
        <f>IF('Kontrollküsimustik - ISQC'!G163="x","x","")</f>
        <v/>
      </c>
      <c r="I163" s="151" t="str">
        <f>IF('Kontrollküsimustik - ISQC'!H163="x","x","")</f>
        <v/>
      </c>
      <c r="J163" s="147" t="str">
        <f t="shared" si="7"/>
        <v/>
      </c>
      <c r="K163" s="151" t="str">
        <f>IF('Kontrollküsimustik - ISQC'!L163="x","x","")</f>
        <v/>
      </c>
      <c r="L163" s="151" t="str">
        <f>IF('Kontrollküsimustik - ISQC'!M163="x","x","")</f>
        <v/>
      </c>
    </row>
    <row r="164" spans="1:12" ht="51.75" x14ac:dyDescent="0.25">
      <c r="A164" s="130">
        <f>'Kontrollküsimustik - ISQC'!A164</f>
        <v>149</v>
      </c>
      <c r="B164" s="131" t="str">
        <f>IF('Kontrollküsimustik - ISQC'!B164='Kontrollküsimustik - ISQC'!$P$1,"",'Kontrollküsimustik - ISQC'!B164)</f>
        <v/>
      </c>
      <c r="C164" s="131" t="str">
        <f>'Kontrollküsimustik - ISQC'!C164</f>
        <v>ISQC(EE)1-53</v>
      </c>
      <c r="D164" s="138" t="str">
        <f>'Kontrollküsimustik - ISQC'!E164</f>
        <v>(c) kus relevantne, süsteemsete, korduvate või muude märkimisväärsete vajakajäämiste ja nende lahendamiseks või parandamiseks rakendatud meetmete kirjeldus.</v>
      </c>
      <c r="E164" s="138" t="str">
        <f>IF('Kontrollküsimustik - ISQC'!P164='Kontrollküsimustik - ISQC'!$Q$1,"",'Kontrollküsimustik - ISQC'!P164)</f>
        <v/>
      </c>
      <c r="F164" s="138" t="str">
        <f>IF('Kontrollküsimustik - ISQC'!O164='Kontrollküsimustik - ISQC'!$Q$1,"",'Kontrollküsimustik - ISQC'!O164)</f>
        <v/>
      </c>
      <c r="G164" s="154" t="str">
        <f t="shared" si="6"/>
        <v/>
      </c>
      <c r="H164" s="151" t="str">
        <f>IF('Kontrollküsimustik - ISQC'!G164="x","x","")</f>
        <v/>
      </c>
      <c r="I164" s="151" t="str">
        <f>IF('Kontrollküsimustik - ISQC'!H164="x","x","")</f>
        <v/>
      </c>
      <c r="J164" s="147" t="str">
        <f t="shared" si="7"/>
        <v/>
      </c>
      <c r="K164" s="151" t="str">
        <f>IF('Kontrollküsimustik - ISQC'!L164="x","x","")</f>
        <v/>
      </c>
      <c r="L164" s="151" t="str">
        <f>IF('Kontrollküsimustik - ISQC'!M164="x","x","")</f>
        <v/>
      </c>
    </row>
    <row r="165" spans="1:12" ht="115.5" x14ac:dyDescent="0.25">
      <c r="A165" s="130">
        <f>'Kontrollküsimustik - ISQC'!A165</f>
        <v>150</v>
      </c>
      <c r="B165" s="131" t="str">
        <f>IF('Kontrollküsimustik - ISQC'!B165='Kontrollküsimustik - ISQC'!$P$1,"",'Kontrollküsimustik - ISQC'!B165)</f>
        <v/>
      </c>
      <c r="C165" s="131" t="str">
        <f>'Kontrollküsimustik - ISQC'!C165</f>
        <v>ISQC(EE)1-54</v>
      </c>
      <c r="D165" s="138" t="str">
        <f>'Kontrollküsimustik - ISQC'!E165</f>
        <v>Mõned ettevõtted toimivad võrgustiku osana ja võivad järjepidevuse eesmärgil rakendada mõningaid või kõiki oma monitoorimisprotseduure võrgustikupõhiselt. Kui võrgustikku kuuluvad ettevõtted toimivad ühtsete monitoorimispoliitikate ja -protseduuride järgi, mis on kavandatud olemaks vastavuses käesoleva ISQCga, ja need ettevõtted tuginevad sellisele monitoorimissüsteemile, peavad ettevõtte poliitikad ja protseduurid nõudma, et:</v>
      </c>
      <c r="E165" s="138" t="str">
        <f>IF('Kontrollküsimustik - ISQC'!P165='Kontrollküsimustik - ISQC'!$Q$1,"",'Kontrollküsimustik - ISQC'!P165)</f>
        <v/>
      </c>
      <c r="F165" s="138" t="str">
        <f>IF('Kontrollküsimustik - ISQC'!O165='Kontrollküsimustik - ISQC'!$Q$1,"",'Kontrollküsimustik - ISQC'!O165)</f>
        <v/>
      </c>
      <c r="G165" s="154" t="str">
        <f t="shared" si="6"/>
        <v/>
      </c>
      <c r="H165" s="151" t="str">
        <f>IF('Kontrollküsimustik - ISQC'!G165="x","x","")</f>
        <v/>
      </c>
      <c r="I165" s="151" t="str">
        <f>IF('Kontrollküsimustik - ISQC'!H165="x","x","")</f>
        <v/>
      </c>
      <c r="J165" s="147" t="str">
        <f t="shared" si="7"/>
        <v/>
      </c>
      <c r="K165" s="151" t="str">
        <f>IF('Kontrollküsimustik - ISQC'!L165="x","x","")</f>
        <v/>
      </c>
      <c r="L165" s="151" t="str">
        <f>IF('Kontrollküsimustik - ISQC'!M165="x","x","")</f>
        <v/>
      </c>
    </row>
    <row r="166" spans="1:12" ht="51.75" x14ac:dyDescent="0.25">
      <c r="A166" s="130">
        <f>'Kontrollküsimustik - ISQC'!A166</f>
        <v>151</v>
      </c>
      <c r="B166" s="131" t="str">
        <f>IF('Kontrollküsimustik - ISQC'!B166='Kontrollküsimustik - ISQC'!$P$1,"",'Kontrollküsimustik - ISQC'!B166)</f>
        <v/>
      </c>
      <c r="C166" s="131" t="str">
        <f>'Kontrollküsimustik - ISQC'!C166</f>
        <v>ISQC(EE)1-54</v>
      </c>
      <c r="D166" s="138" t="str">
        <f>'Kontrollküsimustik - ISQC'!E166</f>
        <v>(a) vähemalt kord aastas vahetab võrgustik informatsiooni monitoorimisprotsessi üldise haarde, ulatuse ja tulemuste kohta asjakohastele isikutele võrgustikku kuuluvates ettevõtetes ja</v>
      </c>
      <c r="E166" s="138" t="str">
        <f>IF('Kontrollküsimustik - ISQC'!P166='Kontrollküsimustik - ISQC'!$Q$1,"",'Kontrollküsimustik - ISQC'!P166)</f>
        <v/>
      </c>
      <c r="F166" s="138" t="str">
        <f>IF('Kontrollküsimustik - ISQC'!O166='Kontrollküsimustik - ISQC'!$Q$1,"",'Kontrollküsimustik - ISQC'!O166)</f>
        <v/>
      </c>
      <c r="G166" s="154" t="str">
        <f t="shared" si="6"/>
        <v/>
      </c>
      <c r="H166" s="151" t="str">
        <f>IF('Kontrollküsimustik - ISQC'!G166="x","x","")</f>
        <v/>
      </c>
      <c r="I166" s="151" t="str">
        <f>IF('Kontrollküsimustik - ISQC'!H166="x","x","")</f>
        <v/>
      </c>
      <c r="J166" s="147" t="str">
        <f t="shared" si="7"/>
        <v/>
      </c>
      <c r="K166" s="151" t="str">
        <f>IF('Kontrollküsimustik - ISQC'!L166="x","x","")</f>
        <v/>
      </c>
      <c r="L166" s="151" t="str">
        <f>IF('Kontrollküsimustik - ISQC'!M166="x","x","")</f>
        <v/>
      </c>
    </row>
    <row r="167" spans="1:12" ht="64.5" x14ac:dyDescent="0.25">
      <c r="A167" s="130">
        <f>'Kontrollküsimustik - ISQC'!A167</f>
        <v>152</v>
      </c>
      <c r="B167" s="131" t="str">
        <f>IF('Kontrollküsimustik - ISQC'!B167='Kontrollküsimustik - ISQC'!$P$1,"",'Kontrollküsimustik - ISQC'!B167)</f>
        <v/>
      </c>
      <c r="C167" s="131" t="str">
        <f>'Kontrollküsimustik - ISQC'!C167</f>
        <v>ISQC(EE)1-54</v>
      </c>
      <c r="D167" s="138" t="str">
        <f>'Kontrollküsimustik - ISQC'!E167</f>
        <v>(b) võrgustik vahetab kohe informatsiooni kvaliteedikontrollisüsteemis tuvastatud mis tahes vajakajäämiste kohta asjakohastele isikutele relevantses võrgustikku kuuluvas ettevõttes või ettevõtetes nii, et saab rakendada vajalike meetmeid</v>
      </c>
      <c r="E167" s="138" t="str">
        <f>IF('Kontrollküsimustik - ISQC'!P167='Kontrollküsimustik - ISQC'!$Q$1,"",'Kontrollküsimustik - ISQC'!P167)</f>
        <v/>
      </c>
      <c r="F167" s="138" t="str">
        <f>IF('Kontrollküsimustik - ISQC'!O167='Kontrollküsimustik - ISQC'!$Q$1,"",'Kontrollküsimustik - ISQC'!O167)</f>
        <v/>
      </c>
      <c r="G167" s="154" t="str">
        <f t="shared" si="6"/>
        <v/>
      </c>
      <c r="H167" s="151" t="str">
        <f>IF('Kontrollküsimustik - ISQC'!G167="x","x","")</f>
        <v/>
      </c>
      <c r="I167" s="151" t="str">
        <f>IF('Kontrollküsimustik - ISQC'!H167="x","x","")</f>
        <v/>
      </c>
      <c r="J167" s="147" t="str">
        <f t="shared" si="7"/>
        <v/>
      </c>
      <c r="K167" s="151" t="str">
        <f>IF('Kontrollküsimustik - ISQC'!L167="x","x","")</f>
        <v/>
      </c>
      <c r="L167" s="151" t="str">
        <f>IF('Kontrollküsimustik - ISQC'!M167="x","x","")</f>
        <v/>
      </c>
    </row>
    <row r="168" spans="1:12" ht="64.5" x14ac:dyDescent="0.25">
      <c r="A168" s="130">
        <f>'Kontrollküsimustik - ISQC'!A168</f>
        <v>153</v>
      </c>
      <c r="B168" s="131" t="str">
        <f>IF('Kontrollküsimustik - ISQC'!B168='Kontrollküsimustik - ISQC'!$P$1,"",'Kontrollküsimustik - ISQC'!B168)</f>
        <v/>
      </c>
      <c r="C168" s="131" t="str">
        <f>'Kontrollküsimustik - ISQC'!C168</f>
        <v>ISQC(EE)1-54</v>
      </c>
      <c r="D168" s="138" t="str">
        <f>'Kontrollküsimustik - ISQC'!E168</f>
        <v>selleks, et töövõtupartnerid võrgustikku kuuluvates ettevõtetes saavad tugineda võrgustiku raames rakendatud monitoorimisprotsessi tulemustele, välja arvatud, kui ettevõtted või võrgustik annavad teistsugust nõu.</v>
      </c>
      <c r="E168" s="138" t="str">
        <f>IF('Kontrollküsimustik - ISQC'!P168='Kontrollküsimustik - ISQC'!$Q$1,"",'Kontrollküsimustik - ISQC'!P168)</f>
        <v/>
      </c>
      <c r="F168" s="138" t="str">
        <f>IF('Kontrollküsimustik - ISQC'!O168='Kontrollküsimustik - ISQC'!$Q$1,"",'Kontrollküsimustik - ISQC'!O168)</f>
        <v/>
      </c>
      <c r="G168" s="154" t="str">
        <f t="shared" si="6"/>
        <v/>
      </c>
      <c r="H168" s="151" t="str">
        <f>IF('Kontrollküsimustik - ISQC'!G168="x","x","")</f>
        <v/>
      </c>
      <c r="I168" s="151" t="str">
        <f>IF('Kontrollküsimustik - ISQC'!H168="x","x","")</f>
        <v/>
      </c>
      <c r="J168" s="147" t="str">
        <f t="shared" si="7"/>
        <v/>
      </c>
      <c r="K168" s="151" t="str">
        <f>IF('Kontrollküsimustik - ISQC'!L168="x","x","")</f>
        <v/>
      </c>
      <c r="L168" s="151" t="str">
        <f>IF('Kontrollküsimustik - ISQC'!M168="x","x","")</f>
        <v/>
      </c>
    </row>
    <row r="169" spans="1:12" ht="39" x14ac:dyDescent="0.25">
      <c r="A169" s="130">
        <f>'Kontrollküsimustik - ISQC'!A169</f>
        <v>154</v>
      </c>
      <c r="B169" s="131" t="str">
        <f>IF('Kontrollküsimustik - ISQC'!B169='Kontrollküsimustik - ISQC'!$P$1,"",'Kontrollküsimustik - ISQC'!B169)</f>
        <v>Kaebused ja väited</v>
      </c>
      <c r="C169" s="131" t="str">
        <f>'Kontrollküsimustik - ISQC'!C169</f>
        <v>ISQC(EE)1-55</v>
      </c>
      <c r="D169" s="138" t="str">
        <f>'Kontrollküsimustik - ISQC'!E169</f>
        <v>Ettevõte peab kehtestama poliitikad ja protseduurid, mis on kavandatud andma ettevõttele põhjendatud kindluse selles, et ettevõte käsitleb asjakohaselt:</v>
      </c>
      <c r="E169" s="138" t="str">
        <f>IF('Kontrollküsimustik - ISQC'!P169='Kontrollküsimustik - ISQC'!$Q$1,"",'Kontrollküsimustik - ISQC'!P169)</f>
        <v/>
      </c>
      <c r="F169" s="138" t="str">
        <f>IF('Kontrollküsimustik - ISQC'!O169='Kontrollküsimustik - ISQC'!$Q$1,"",'Kontrollküsimustik - ISQC'!O169)</f>
        <v/>
      </c>
      <c r="G169" s="154" t="str">
        <f t="shared" si="6"/>
        <v/>
      </c>
      <c r="H169" s="151" t="str">
        <f>IF('Kontrollküsimustik - ISQC'!G169="x","x","")</f>
        <v/>
      </c>
      <c r="I169" s="151" t="str">
        <f>IF('Kontrollküsimustik - ISQC'!H169="x","x","")</f>
        <v/>
      </c>
      <c r="J169" s="147" t="str">
        <f t="shared" si="7"/>
        <v/>
      </c>
      <c r="K169" s="151" t="str">
        <f>IF('Kontrollküsimustik - ISQC'!L169="x","x","")</f>
        <v/>
      </c>
      <c r="L169" s="151" t="str">
        <f>IF('Kontrollküsimustik - ISQC'!M169="x","x","")</f>
        <v/>
      </c>
    </row>
    <row r="170" spans="1:12" ht="51.75" x14ac:dyDescent="0.25">
      <c r="A170" s="130">
        <f>'Kontrollküsimustik - ISQC'!A170</f>
        <v>155</v>
      </c>
      <c r="B170" s="131" t="str">
        <f>IF('Kontrollküsimustik - ISQC'!B170='Kontrollküsimustik - ISQC'!$P$1,"",'Kontrollküsimustik - ISQC'!B170)</f>
        <v/>
      </c>
      <c r="C170" s="131" t="str">
        <f>'Kontrollküsimustik - ISQC'!C170</f>
        <v>ISQC(EE)1-55</v>
      </c>
      <c r="D170" s="138" t="str">
        <f>'Kontrollküsimustik - ISQC'!E170</f>
        <v>(a) kaebusi ja väiteid selle kohta, et ettevõtte poolt teostatud töö ei ole vastavuses kutsestandardite ning rakendatavatest seadusest ja regulatsioonidest tulenevate nõuetega ja</v>
      </c>
      <c r="E170" s="138" t="str">
        <f>IF('Kontrollküsimustik - ISQC'!P170='Kontrollküsimustik - ISQC'!$Q$1,"",'Kontrollküsimustik - ISQC'!P170)</f>
        <v/>
      </c>
      <c r="F170" s="138" t="str">
        <f>IF('Kontrollküsimustik - ISQC'!O170='Kontrollküsimustik - ISQC'!$Q$1,"",'Kontrollküsimustik - ISQC'!O170)</f>
        <v/>
      </c>
      <c r="G170" s="154" t="str">
        <f t="shared" si="6"/>
        <v/>
      </c>
      <c r="H170" s="151" t="str">
        <f>IF('Kontrollküsimustik - ISQC'!G170="x","x","")</f>
        <v/>
      </c>
      <c r="I170" s="151" t="str">
        <f>IF('Kontrollküsimustik - ISQC'!H170="x","x","")</f>
        <v/>
      </c>
      <c r="J170" s="147" t="str">
        <f t="shared" si="7"/>
        <v/>
      </c>
      <c r="K170" s="151" t="str">
        <f>IF('Kontrollküsimustik - ISQC'!L170="x","x","")</f>
        <v/>
      </c>
      <c r="L170" s="151" t="str">
        <f>IF('Kontrollküsimustik - ISQC'!M170="x","x","")</f>
        <v/>
      </c>
    </row>
    <row r="171" spans="1:12" ht="26.25" x14ac:dyDescent="0.25">
      <c r="A171" s="130">
        <f>'Kontrollküsimustik - ISQC'!A171</f>
        <v>156</v>
      </c>
      <c r="B171" s="131" t="str">
        <f>IF('Kontrollküsimustik - ISQC'!B171='Kontrollküsimustik - ISQC'!$P$1,"",'Kontrollküsimustik - ISQC'!B171)</f>
        <v/>
      </c>
      <c r="C171" s="131" t="str">
        <f>'Kontrollküsimustik - ISQC'!C171</f>
        <v>ISQC(EE)1-55</v>
      </c>
      <c r="D171" s="138" t="str">
        <f>'Kontrollküsimustik - ISQC'!E171</f>
        <v>(b) väiteid mittevastavuse kohta ettevõtte kvaliteedikontrollisüsteemile.</v>
      </c>
      <c r="E171" s="138" t="str">
        <f>IF('Kontrollküsimustik - ISQC'!P171='Kontrollküsimustik - ISQC'!$Q$1,"",'Kontrollküsimustik - ISQC'!P171)</f>
        <v/>
      </c>
      <c r="F171" s="138" t="str">
        <f>IF('Kontrollküsimustik - ISQC'!O171='Kontrollküsimustik - ISQC'!$Q$1,"",'Kontrollküsimustik - ISQC'!O171)</f>
        <v/>
      </c>
      <c r="G171" s="154" t="str">
        <f t="shared" si="6"/>
        <v/>
      </c>
      <c r="H171" s="151" t="str">
        <f>IF('Kontrollküsimustik - ISQC'!G171="x","x","")</f>
        <v/>
      </c>
      <c r="I171" s="151" t="str">
        <f>IF('Kontrollküsimustik - ISQC'!H171="x","x","")</f>
        <v/>
      </c>
      <c r="J171" s="147" t="str">
        <f t="shared" si="7"/>
        <v/>
      </c>
      <c r="K171" s="151" t="str">
        <f>IF('Kontrollküsimustik - ISQC'!L171="x","x","")</f>
        <v/>
      </c>
      <c r="L171" s="151" t="str">
        <f>IF('Kontrollküsimustik - ISQC'!M171="x","x","")</f>
        <v/>
      </c>
    </row>
    <row r="172" spans="1:12" ht="51.75" x14ac:dyDescent="0.25">
      <c r="A172" s="130">
        <f>'Kontrollküsimustik - ISQC'!A172</f>
        <v>157</v>
      </c>
      <c r="B172" s="131" t="str">
        <f>IF('Kontrollküsimustik - ISQC'!B172='Kontrollküsimustik - ISQC'!$P$1,"",'Kontrollküsimustik - ISQC'!B172)</f>
        <v/>
      </c>
      <c r="C172" s="131" t="str">
        <f>'Kontrollküsimustik - ISQC'!C172</f>
        <v>ISQC(EE)1-55</v>
      </c>
      <c r="D172" s="138" t="str">
        <f>'Kontrollküsimustik - ISQC'!E172</f>
        <v>Selle protsessi osana peab ettevõte kehtestama oma personali jaoks selgelt defineeritud kanalid mis tahes murede tõstatamiseks viisil, mis võimaldavad neil esile astuda ilma hirmuta surveabinõude ees.</v>
      </c>
      <c r="E172" s="138" t="str">
        <f>IF('Kontrollküsimustik - ISQC'!P172='Kontrollküsimustik - ISQC'!$Q$1,"",'Kontrollküsimustik - ISQC'!P172)</f>
        <v/>
      </c>
      <c r="F172" s="138" t="str">
        <f>IF('Kontrollküsimustik - ISQC'!O172='Kontrollküsimustik - ISQC'!$Q$1,"",'Kontrollküsimustik - ISQC'!O172)</f>
        <v/>
      </c>
      <c r="G172" s="154" t="str">
        <f t="shared" si="6"/>
        <v/>
      </c>
      <c r="H172" s="151" t="str">
        <f>IF('Kontrollküsimustik - ISQC'!G172="x","x","")</f>
        <v/>
      </c>
      <c r="I172" s="151" t="str">
        <f>IF('Kontrollküsimustik - ISQC'!H172="x","x","")</f>
        <v/>
      </c>
      <c r="J172" s="147" t="str">
        <f t="shared" si="7"/>
        <v/>
      </c>
      <c r="K172" s="151" t="str">
        <f>IF('Kontrollküsimustik - ISQC'!L172="x","x","")</f>
        <v/>
      </c>
      <c r="L172" s="151" t="str">
        <f>IF('Kontrollküsimustik - ISQC'!M172="x","x","")</f>
        <v/>
      </c>
    </row>
    <row r="173" spans="1:12" ht="39" x14ac:dyDescent="0.25">
      <c r="A173" s="130">
        <f>'Kontrollküsimustik - ISQC'!A173</f>
        <v>158</v>
      </c>
      <c r="B173" s="131" t="str">
        <f>IF('Kontrollküsimustik - ISQC'!B173='Kontrollküsimustik - ISQC'!$P$1,"",'Kontrollküsimustik - ISQC'!B173)</f>
        <v/>
      </c>
      <c r="C173" s="131" t="str">
        <f>'Kontrollküsimustik - ISQC'!C173</f>
        <v>ISQC(EE)1-55.D1</v>
      </c>
      <c r="D173" s="138" t="str">
        <f>'Kontrollküsimustik - ISQC'!E173</f>
        <v>Ettevõte dokumenteerib kõik kirjalikult esitatud kaebused, mis on esitatud tehtud kohustuslike auditite läbiviimise kohta.</v>
      </c>
      <c r="E173" s="138" t="str">
        <f>IF('Kontrollküsimustik - ISQC'!P173='Kontrollküsimustik - ISQC'!$Q$1,"",'Kontrollküsimustik - ISQC'!P173)</f>
        <v/>
      </c>
      <c r="F173" s="138" t="str">
        <f>IF('Kontrollküsimustik - ISQC'!O173='Kontrollküsimustik - ISQC'!$Q$1,"",'Kontrollküsimustik - ISQC'!O173)</f>
        <v/>
      </c>
      <c r="G173" s="154" t="str">
        <f t="shared" ref="G173:G193" si="8">IF(H173="x","x",IF(I173="x","x",""))</f>
        <v/>
      </c>
      <c r="H173" s="151" t="str">
        <f>IF('Kontrollküsimustik - ISQC'!G173="x","x","")</f>
        <v/>
      </c>
      <c r="I173" s="151" t="str">
        <f>IF('Kontrollküsimustik - ISQC'!H173="x","x","")</f>
        <v/>
      </c>
      <c r="J173" s="147" t="str">
        <f t="shared" ref="J173:J193" si="9">IF(K173="x","x",IF(L173="x","x",""))</f>
        <v/>
      </c>
      <c r="K173" s="151" t="str">
        <f>IF('Kontrollküsimustik - ISQC'!L173="x","x","")</f>
        <v/>
      </c>
      <c r="L173" s="151" t="str">
        <f>IF('Kontrollküsimustik - ISQC'!M173="x","x","")</f>
        <v/>
      </c>
    </row>
    <row r="174" spans="1:12" ht="77.25" x14ac:dyDescent="0.25">
      <c r="A174" s="130">
        <f>'Kontrollküsimustik - ISQC'!A174</f>
        <v>159</v>
      </c>
      <c r="B174" s="131" t="str">
        <f>IF('Kontrollküsimustik - ISQC'!B174='Kontrollküsimustik - ISQC'!$P$1,"",'Kontrollküsimustik - ISQC'!B174)</f>
        <v/>
      </c>
      <c r="C174" s="131" t="str">
        <f>'Kontrollküsimustik - ISQC'!C174</f>
        <v>ISQC(EE)1-56</v>
      </c>
      <c r="D174" s="138" t="str">
        <f>'Kontrollküsimustik - ISQC'!E174</f>
        <v>Juhul, kui kaebuste ja väidete uurimiste käigus tuvastatakse vajakajäämised ettevõtte kvaliteedikontrolli poliitikate ja -protseduuride ülesehituses või toimimises, või isiku või isikute mittevastavus ettevõtte kvaliteedikontrollisüsteemile, peab ettevõte rakendama asjakohaseid meetmeid.</v>
      </c>
      <c r="E174" s="138" t="str">
        <f>IF('Kontrollküsimustik - ISQC'!P174='Kontrollküsimustik - ISQC'!$Q$1,"",'Kontrollküsimustik - ISQC'!P174)</f>
        <v/>
      </c>
      <c r="F174" s="138" t="str">
        <f>IF('Kontrollküsimustik - ISQC'!O174='Kontrollküsimustik - ISQC'!$Q$1,"",'Kontrollküsimustik - ISQC'!O174)</f>
        <v/>
      </c>
      <c r="G174" s="154" t="str">
        <f t="shared" si="8"/>
        <v/>
      </c>
      <c r="H174" s="151" t="str">
        <f>IF('Kontrollküsimustik - ISQC'!G174="x","x","")</f>
        <v/>
      </c>
      <c r="I174" s="151" t="str">
        <f>IF('Kontrollküsimustik - ISQC'!H174="x","x","")</f>
        <v/>
      </c>
      <c r="J174" s="147" t="str">
        <f t="shared" si="9"/>
        <v/>
      </c>
      <c r="K174" s="151" t="str">
        <f>IF('Kontrollküsimustik - ISQC'!L174="x","x","")</f>
        <v/>
      </c>
      <c r="L174" s="151" t="str">
        <f>IF('Kontrollküsimustik - ISQC'!M174="x","x","")</f>
        <v/>
      </c>
    </row>
    <row r="175" spans="1:12" x14ac:dyDescent="0.25">
      <c r="A175" s="133"/>
      <c r="B175" s="134" t="str">
        <f>IF('Kontrollküsimustik - ISQC'!B175='Kontrollküsimustik - ISQC'!$P$1,"",'Kontrollküsimustik - ISQC'!B175)</f>
        <v/>
      </c>
      <c r="C175" s="135" t="str">
        <f>'Kontrollküsimustik - ISQC'!C175</f>
        <v>Kvaliteedikontrollisüsteemi dokumentatsioon</v>
      </c>
      <c r="D175" s="137"/>
      <c r="E175" s="137"/>
      <c r="F175" s="137"/>
      <c r="G175" s="154" t="str">
        <f t="shared" si="8"/>
        <v/>
      </c>
      <c r="H175" s="151" t="str">
        <f>IF('Kontrollküsimustik - ISQC'!G175="x","x","")</f>
        <v/>
      </c>
      <c r="I175" s="151" t="str">
        <f>IF('Kontrollküsimustik - ISQC'!H175="x","x","")</f>
        <v/>
      </c>
      <c r="J175" s="147" t="str">
        <f t="shared" si="9"/>
        <v/>
      </c>
      <c r="K175" s="151" t="str">
        <f>IF('Kontrollküsimustik - ISQC'!L175="x","x","")</f>
        <v/>
      </c>
      <c r="L175" s="151" t="str">
        <f>IF('Kontrollküsimustik - ISQC'!M175="x","x","")</f>
        <v/>
      </c>
    </row>
    <row r="176" spans="1:12" ht="64.5" x14ac:dyDescent="0.25">
      <c r="A176" s="130">
        <f>'Kontrollküsimustik - ISQC'!A176</f>
        <v>160</v>
      </c>
      <c r="B176" s="131" t="str">
        <f>IF('Kontrollküsimustik - ISQC'!B176='Kontrollküsimustik - ISQC'!$P$1,"",'Kontrollküsimustik - ISQC'!B176)</f>
        <v/>
      </c>
      <c r="C176" s="131" t="str">
        <f>'Kontrollküsimustik - ISQC'!C176</f>
        <v>ISQC(EE)1-57</v>
      </c>
      <c r="D176" s="138" t="str">
        <f>'Kontrollküsimustik - ISQC'!E176</f>
        <v>Ettevõte peab kehtestama poliitikad ja protseduurid, millega nõutakse asjakohast dokumenteerimist andmaks tõendusmaterjali ettevõtte kvaliteedikontrollisüsteemi iga elemendi toimimise kohta.</v>
      </c>
      <c r="E176" s="138" t="str">
        <f>IF('Kontrollküsimustik - ISQC'!P176='Kontrollküsimustik - ISQC'!$Q$1,"",'Kontrollküsimustik - ISQC'!P176)</f>
        <v/>
      </c>
      <c r="F176" s="138" t="str">
        <f>IF('Kontrollküsimustik - ISQC'!O176='Kontrollküsimustik - ISQC'!$Q$1,"",'Kontrollküsimustik - ISQC'!O176)</f>
        <v/>
      </c>
      <c r="G176" s="154" t="str">
        <f t="shared" si="8"/>
        <v/>
      </c>
      <c r="H176" s="151" t="str">
        <f>IF('Kontrollküsimustik - ISQC'!G176="x","x","")</f>
        <v/>
      </c>
      <c r="I176" s="151" t="str">
        <f>IF('Kontrollküsimustik - ISQC'!H176="x","x","")</f>
        <v/>
      </c>
      <c r="J176" s="147" t="str">
        <f t="shared" si="9"/>
        <v/>
      </c>
      <c r="K176" s="151" t="str">
        <f>IF('Kontrollküsimustik - ISQC'!L176="x","x","")</f>
        <v/>
      </c>
      <c r="L176" s="151" t="str">
        <f>IF('Kontrollküsimustik - ISQC'!M176="x","x","")</f>
        <v/>
      </c>
    </row>
    <row r="177" spans="1:12" ht="90" x14ac:dyDescent="0.25">
      <c r="A177" s="130">
        <f>'Kontrollküsimustik - ISQC'!A177</f>
        <v>161</v>
      </c>
      <c r="B177" s="131" t="str">
        <f>IF('Kontrollküsimustik - ISQC'!B177='Kontrollküsimustik - ISQC'!$P$1,"",'Kontrollküsimustik - ISQC'!B177)</f>
        <v/>
      </c>
      <c r="C177" s="131" t="str">
        <f>'Kontrollküsimustik - ISQC'!C177</f>
        <v>ISQC(EE)1-58</v>
      </c>
      <c r="D177" s="138" t="str">
        <f>'Kontrollküsimustik - ISQC'!E177</f>
        <v>Ettevõte peab kehtestama poliitikad ja protseduurid, millega nõutakse dokumentatsiooni säilitamist aja jooksul, mis on piisav võimaldamaks nendel, kes monitoorimisprotseduure läbi viivad, hinnata ettevõtte vastavust ettevõtte kvaliteedikontrollisüsteemile, või pikemaks perioodiks, kui see on nõutud seaduse või regulatsiooniga.</v>
      </c>
      <c r="E177" s="138" t="str">
        <f>IF('Kontrollküsimustik - ISQC'!P177='Kontrollküsimustik - ISQC'!$Q$1,"",'Kontrollküsimustik - ISQC'!P177)</f>
        <v/>
      </c>
      <c r="F177" s="138" t="str">
        <f>IF('Kontrollküsimustik - ISQC'!O177='Kontrollküsimustik - ISQC'!$Q$1,"",'Kontrollküsimustik - ISQC'!O177)</f>
        <v/>
      </c>
      <c r="G177" s="154" t="str">
        <f t="shared" si="8"/>
        <v/>
      </c>
      <c r="H177" s="151" t="str">
        <f>IF('Kontrollküsimustik - ISQC'!G177="x","x","")</f>
        <v/>
      </c>
      <c r="I177" s="151" t="str">
        <f>IF('Kontrollküsimustik - ISQC'!H177="x","x","")</f>
        <v/>
      </c>
      <c r="J177" s="147" t="str">
        <f t="shared" si="9"/>
        <v/>
      </c>
      <c r="K177" s="151" t="str">
        <f>IF('Kontrollküsimustik - ISQC'!L177="x","x","")</f>
        <v/>
      </c>
      <c r="L177" s="151" t="str">
        <f>IF('Kontrollküsimustik - ISQC'!M177="x","x","")</f>
        <v/>
      </c>
    </row>
    <row r="178" spans="1:12" ht="39" x14ac:dyDescent="0.25">
      <c r="A178" s="130">
        <f>'Kontrollküsimustik - ISQC'!A178</f>
        <v>162</v>
      </c>
      <c r="B178" s="131" t="str">
        <f>IF('Kontrollküsimustik - ISQC'!B178='Kontrollküsimustik - ISQC'!$P$1,"",'Kontrollküsimustik - ISQC'!B178)</f>
        <v/>
      </c>
      <c r="C178" s="131" t="str">
        <f>'Kontrollküsimustik - ISQC'!C178</f>
        <v>ISQC(EE)1-59</v>
      </c>
      <c r="D178" s="138" t="str">
        <f>'Kontrollküsimustik - ISQC'!E178</f>
        <v>Ettevõte peab kehtestama poliitikad ja protseduurid, millega nõutakse kaebuste ja väidete ning neile antud vastuste dokumenteerimist.</v>
      </c>
      <c r="E178" s="138" t="str">
        <f>IF('Kontrollküsimustik - ISQC'!P178='Kontrollküsimustik - ISQC'!$Q$1,"",'Kontrollküsimustik - ISQC'!P178)</f>
        <v/>
      </c>
      <c r="F178" s="138" t="str">
        <f>IF('Kontrollküsimustik - ISQC'!O178='Kontrollküsimustik - ISQC'!$Q$1,"",'Kontrollküsimustik - ISQC'!O178)</f>
        <v/>
      </c>
      <c r="G178" s="154" t="str">
        <f t="shared" si="8"/>
        <v/>
      </c>
      <c r="H178" s="151" t="str">
        <f>IF('Kontrollküsimustik - ISQC'!G178="x","x","")</f>
        <v/>
      </c>
      <c r="I178" s="151" t="str">
        <f>IF('Kontrollküsimustik - ISQC'!H178="x","x","")</f>
        <v/>
      </c>
      <c r="J178" s="147" t="str">
        <f t="shared" si="9"/>
        <v/>
      </c>
      <c r="K178" s="151" t="str">
        <f>IF('Kontrollküsimustik - ISQC'!L178="x","x","")</f>
        <v/>
      </c>
      <c r="L178" s="151" t="str">
        <f>IF('Kontrollküsimustik - ISQC'!M178="x","x","")</f>
        <v/>
      </c>
    </row>
    <row r="179" spans="1:12" ht="153.75" x14ac:dyDescent="0.25">
      <c r="A179" s="130">
        <f>'Kontrollküsimustik - ISQC'!A179</f>
        <v>163</v>
      </c>
      <c r="B179" s="131" t="str">
        <f>IF('Kontrollküsimustik - ISQC'!B179='Kontrollküsimustik - ISQC'!$P$1,"",'Kontrollküsimustik - ISQC'!B179)</f>
        <v/>
      </c>
      <c r="C179" s="131" t="str">
        <f>'Kontrollküsimustik - ISQC'!C179</f>
        <v>ISQC(EE)1-59.D1</v>
      </c>
      <c r="D179" s="138" t="str">
        <f>'Kontrollküsimustik - ISQC'!E179</f>
        <v>Ettevõte peab kehtestama poliitikad ja protseduurid, millega nõutakse kõigi audiitortegevuse seaduse ja kui see on kohaldatav, siis määruse (EL) nr 537/2014 sätete oluliste rikkumiste dokumenteerimist. Samuti tuleb dokumenteerida kõik õigusrikkumise tagajärjed, sealhulgas õigusrikkumiste käsitlemiseks ja sisemise kvaliteedikontrolli süsteemi muutmiseks võetud meetmed. Aruanne kõigist kasutusele võetud meetmetest koostatakse kord aastas ning edastatakse oma töötajatele. Juhul kui nõu küsitakse välistelt ekspertidelt, dokumenteeritakse esitatud päringud ning saadud nõuanded.</v>
      </c>
      <c r="E179" s="138" t="str">
        <f>IF('Kontrollküsimustik - ISQC'!P179='Kontrollküsimustik - ISQC'!$Q$1,"",'Kontrollküsimustik - ISQC'!P179)</f>
        <v/>
      </c>
      <c r="F179" s="138" t="str">
        <f>IF('Kontrollküsimustik - ISQC'!O179='Kontrollküsimustik - ISQC'!$Q$1,"",'Kontrollküsimustik - ISQC'!O179)</f>
        <v/>
      </c>
      <c r="G179" s="154" t="str">
        <f t="shared" si="8"/>
        <v/>
      </c>
      <c r="H179" s="151" t="str">
        <f>IF('Kontrollküsimustik - ISQC'!G179="x","x","")</f>
        <v/>
      </c>
      <c r="I179" s="151" t="str">
        <f>IF('Kontrollküsimustik - ISQC'!H179="x","x","")</f>
        <v/>
      </c>
      <c r="J179" s="147" t="str">
        <f t="shared" si="9"/>
        <v/>
      </c>
      <c r="K179" s="151" t="str">
        <f>IF('Kontrollküsimustik - ISQC'!L179="x","x","")</f>
        <v/>
      </c>
      <c r="L179" s="151" t="str">
        <f>IF('Kontrollküsimustik - ISQC'!M179="x","x","")</f>
        <v/>
      </c>
    </row>
    <row r="180" spans="1:12" x14ac:dyDescent="0.25">
      <c r="A180" s="133"/>
      <c r="B180" s="134" t="str">
        <f>IF('Kontrollküsimustik - ISQC'!B180='Kontrollküsimustik - ISQC'!$P$1,"",'Kontrollküsimustik - ISQC'!B180)</f>
        <v/>
      </c>
      <c r="C180" s="135" t="str">
        <f>'Kontrollküsimustik - ISQC'!C180</f>
        <v>Rahapesu ja terrorismi rahastamise tõkestamine</v>
      </c>
      <c r="D180" s="137"/>
      <c r="E180" s="137"/>
      <c r="F180" s="137"/>
      <c r="G180" s="154" t="str">
        <f t="shared" si="8"/>
        <v/>
      </c>
      <c r="H180" s="151" t="str">
        <f>IF('Kontrollküsimustik - ISQC'!G180="x","x","")</f>
        <v/>
      </c>
      <c r="I180" s="151" t="str">
        <f>IF('Kontrollküsimustik - ISQC'!H180="x","x","")</f>
        <v/>
      </c>
      <c r="J180" s="147" t="str">
        <f t="shared" si="9"/>
        <v/>
      </c>
      <c r="K180" s="151" t="str">
        <f>IF('Kontrollküsimustik - ISQC'!L180="x","x","")</f>
        <v/>
      </c>
      <c r="L180" s="151" t="str">
        <f>IF('Kontrollküsimustik - ISQC'!M180="x","x","")</f>
        <v/>
      </c>
    </row>
    <row r="181" spans="1:12" ht="102.75" x14ac:dyDescent="0.25">
      <c r="A181" s="130">
        <f>'Kontrollküsimustik - ISQC'!A181</f>
        <v>164</v>
      </c>
      <c r="B181" s="131" t="str">
        <f>IF('Kontrollküsimustik - ISQC'!B181='Kontrollküsimustik - ISQC'!$P$1,"",'Kontrollküsimustik - ISQC'!B181)</f>
        <v/>
      </c>
      <c r="C181" s="131" t="str">
        <f>'Kontrollküsimustik - ISQC'!C181</f>
        <v>Rahapesu ja terrorismi rahastamise tõkestamise seadus - §10(1)</v>
      </c>
      <c r="D181" s="138" t="str">
        <f>'Kontrollküsimustik - ISQC'!E181</f>
        <v xml:space="preserve">Audiitorettevõtja kõrgem juhtkond kinnitab kirjalikus vormis audiitorettevõtja riskide taseme ja riskide tüüpide kogumi, mida ta on valmis oma tegevuse käigus võtma oma majandustegevuse ja strateegiliste eesmärkide elluviimise nimel (riskiisu). </v>
      </c>
      <c r="E181" s="138" t="str">
        <f>IF('Kontrollküsimustik - ISQC'!P181='Kontrollküsimustik - ISQC'!$Q$1,"",'Kontrollküsimustik - ISQC'!P181)</f>
        <v/>
      </c>
      <c r="F181" s="138" t="str">
        <f>IF('Kontrollküsimustik - ISQC'!O181='Kontrollküsimustik - ISQC'!$Q$1,"",'Kontrollküsimustik - ISQC'!O181)</f>
        <v/>
      </c>
      <c r="G181" s="154" t="str">
        <f t="shared" si="8"/>
        <v/>
      </c>
      <c r="H181" s="151" t="str">
        <f>IF('Kontrollküsimustik - ISQC'!G181="x","x","")</f>
        <v/>
      </c>
      <c r="I181" s="151" t="str">
        <f>IF('Kontrollküsimustik - ISQC'!H181="x","x","")</f>
        <v/>
      </c>
      <c r="J181" s="147" t="str">
        <f t="shared" si="9"/>
        <v/>
      </c>
      <c r="K181" s="151" t="str">
        <f>IF('Kontrollküsimustik - ISQC'!L181="x","x","")</f>
        <v/>
      </c>
      <c r="L181" s="151" t="str">
        <f>IF('Kontrollküsimustik - ISQC'!M181="x","x","")</f>
        <v/>
      </c>
    </row>
    <row r="182" spans="1:12" ht="102.75" x14ac:dyDescent="0.25">
      <c r="A182" s="130">
        <f>'Kontrollküsimustik - ISQC'!A182</f>
        <v>165</v>
      </c>
      <c r="B182" s="131" t="str">
        <f>IF('Kontrollküsimustik - ISQC'!B182='Kontrollküsimustik - ISQC'!$P$1,"",'Kontrollküsimustik - ISQC'!B182)</f>
        <v/>
      </c>
      <c r="C182" s="131" t="str">
        <f>'Kontrollküsimustik - ISQC'!C182</f>
        <v>Rahapesu ja terrorismi rahastamise tõkestamise seadus - §14(1)</v>
      </c>
      <c r="D182" s="138" t="str">
        <f>'Kontrollküsimustik - ISQC'!E182</f>
        <v xml:space="preserve">Audiitorettevõtja kehtestab protseduurireeglid, millega tõhusalt maandatakse ja juhitakse riskihinnangu raames tuvastatud rahapesu ja terrorismi rahastamisega seotud riske. </v>
      </c>
      <c r="E182" s="138" t="str">
        <f>IF('Kontrollküsimustik - ISQC'!P182='Kontrollküsimustik - ISQC'!$Q$1,"",'Kontrollküsimustik - ISQC'!P182)</f>
        <v/>
      </c>
      <c r="F182" s="138" t="str">
        <f>IF('Kontrollküsimustik - ISQC'!O182='Kontrollküsimustik - ISQC'!$Q$1,"",'Kontrollküsimustik - ISQC'!O182)</f>
        <v/>
      </c>
      <c r="G182" s="154" t="str">
        <f t="shared" si="8"/>
        <v/>
      </c>
      <c r="H182" s="151" t="str">
        <f>IF('Kontrollküsimustik - ISQC'!G182="x","x","")</f>
        <v/>
      </c>
      <c r="I182" s="151" t="str">
        <f>IF('Kontrollküsimustik - ISQC'!H182="x","x","")</f>
        <v/>
      </c>
      <c r="J182" s="147" t="str">
        <f t="shared" si="9"/>
        <v/>
      </c>
      <c r="K182" s="151" t="str">
        <f>IF('Kontrollküsimustik - ISQC'!L182="x","x","")</f>
        <v/>
      </c>
      <c r="L182" s="151" t="str">
        <f>IF('Kontrollküsimustik - ISQC'!M182="x","x","")</f>
        <v/>
      </c>
    </row>
    <row r="183" spans="1:12" ht="370.5" x14ac:dyDescent="0.25">
      <c r="A183" s="130">
        <f>'Kontrollküsimustik - ISQC'!A183</f>
        <v>166</v>
      </c>
      <c r="B183" s="131" t="str">
        <f>IF('Kontrollküsimustik - ISQC'!B183='Kontrollküsimustik - ISQC'!$P$1,"",'Kontrollküsimustik - ISQC'!B183)</f>
        <v/>
      </c>
      <c r="C183" s="131" t="str">
        <f>'Kontrollküsimustik - ISQC'!C183</f>
        <v>Rahapesu ja terrorismi rahastamise tõkestamise seadus - §14(1)</v>
      </c>
      <c r="D183" s="138" t="str">
        <f>'Kontrollküsimustik - ISQC'!E183</f>
        <v xml:space="preserve">Protseduurireeglite täitmise kontrollimiseks kehtestab audiitorettevõtja sisekontrollieeskirja, mis kirjeldab sisekontrolli süsteemi toimimise. Protseduurireeglid sisaldavad vähemalt järgmist:
 1) kliendi suhtes rakendatavate hoolsusmeetmete kohaldamise korda, sealhulgas lihtsustatud hoolsusmeetmete ja tugevdatud hoolsusmeetmete kohaldamise korda;
 2) mudelit kliendi ja tema tegevusega seotud riskide tuvastamiseks ja juhtimiseks ning kliendi riskiprofiili määramist;
 3) metoodikat ja juhendit, kui audiitorettevõtjal tekib rahapesu ja terrorismi rahastamise kahtlus või on tegemist ebatavalise tehingu või asjaoluga, samuti käesoleva seaduse §-s 49 sätestatud teatamiskohustuse täitmise juhendit;
 4) andmete säilitamise ja nende kättesaadavaks tegemise korda;
 5) juhendit, kuidas tulemuslikult kindlaks teha, kas tegemist on riikliku taustaga isikuga või kohaliku riikliku taustaga isikuga või isikuga, kelle suhtes rakendatakse rahvusvahelisi sanktsioone, või isikuga, kelle elu- või asukoht on suure riskiga kolmandas riigis või geograafilise riskiga riigis;
 6) uute ja olemasolevate tehnoloogiatega ning teenuste ja toodetega, sealhulgas uute või ebatraditsiooniliste müügikanalite ning uute või arenevate tehnoloogiatega kaasnevate riskide tuvastamise ja juhtimise korda.
</v>
      </c>
      <c r="E183" s="138" t="str">
        <f>IF('Kontrollküsimustik - ISQC'!P183='Kontrollküsimustik - ISQC'!$Q$1,"",'Kontrollküsimustik - ISQC'!P183)</f>
        <v/>
      </c>
      <c r="F183" s="138" t="str">
        <f>IF('Kontrollküsimustik - ISQC'!O183='Kontrollküsimustik - ISQC'!$Q$1,"",'Kontrollküsimustik - ISQC'!O183)</f>
        <v/>
      </c>
      <c r="G183" s="154" t="str">
        <f t="shared" si="8"/>
        <v/>
      </c>
      <c r="H183" s="151" t="str">
        <f>IF('Kontrollküsimustik - ISQC'!G183="x","x","")</f>
        <v/>
      </c>
      <c r="I183" s="151" t="str">
        <f>IF('Kontrollküsimustik - ISQC'!H183="x","x","")</f>
        <v/>
      </c>
      <c r="J183" s="147" t="str">
        <f t="shared" si="9"/>
        <v/>
      </c>
      <c r="K183" s="151" t="str">
        <f>IF('Kontrollküsimustik - ISQC'!L183="x","x","")</f>
        <v/>
      </c>
      <c r="L183" s="151" t="str">
        <f>IF('Kontrollküsimustik - ISQC'!M183="x","x","")</f>
        <v/>
      </c>
    </row>
    <row r="184" spans="1:12" ht="115.5" x14ac:dyDescent="0.25">
      <c r="A184" s="130">
        <f>'Kontrollküsimustik - ISQC'!A184</f>
        <v>167</v>
      </c>
      <c r="B184" s="131" t="str">
        <f>IF('Kontrollküsimustik - ISQC'!B184='Kontrollküsimustik - ISQC'!$P$1,"",'Kontrollküsimustik - ISQC'!B184)</f>
        <v/>
      </c>
      <c r="C184" s="131" t="str">
        <f>'Kontrollküsimustik - ISQC'!C184</f>
        <v>Rahapesu ja terrorismi rahastamise tõkestamise seadus - §14(2), (3)</v>
      </c>
      <c r="D184" s="138" t="str">
        <f>'Kontrollküsimustik - ISQC'!E184</f>
        <v xml:space="preserve">Audiitor korraldab protseduurireeglite ja sisekontrollieeskirja täitmise ning rakendamise audiitorettevõtja töötajate poolt. Kehtestatud protseduurireeglid ja sisekontrollieeskiri peavad olema proportsionaalsed audiitorettevõtja majandus- ja kutsetegevuse laadi, ulatuse ja keerukusastmega ning need peab kehtestama kohustatud isiku kõrgem juhtkond. </v>
      </c>
      <c r="E184" s="138" t="str">
        <f>IF('Kontrollküsimustik - ISQC'!P184='Kontrollküsimustik - ISQC'!$Q$1,"",'Kontrollküsimustik - ISQC'!P184)</f>
        <v/>
      </c>
      <c r="F184" s="138" t="str">
        <f>IF('Kontrollküsimustik - ISQC'!O184='Kontrollküsimustik - ISQC'!$Q$1,"",'Kontrollküsimustik - ISQC'!O184)</f>
        <v/>
      </c>
      <c r="G184" s="154" t="str">
        <f t="shared" si="8"/>
        <v/>
      </c>
      <c r="H184" s="151" t="str">
        <f>IF('Kontrollküsimustik - ISQC'!G184="x","x","")</f>
        <v/>
      </c>
      <c r="I184" s="151" t="str">
        <f>IF('Kontrollküsimustik - ISQC'!H184="x","x","")</f>
        <v/>
      </c>
      <c r="J184" s="147" t="str">
        <f t="shared" si="9"/>
        <v/>
      </c>
      <c r="K184" s="151" t="str">
        <f>IF('Kontrollküsimustik - ISQC'!L184="x","x","")</f>
        <v/>
      </c>
      <c r="L184" s="151" t="str">
        <f>IF('Kontrollküsimustik - ISQC'!M184="x","x","")</f>
        <v/>
      </c>
    </row>
    <row r="185" spans="1:12" ht="192" x14ac:dyDescent="0.25">
      <c r="A185" s="130">
        <f>'Kontrollküsimustik - ISQC'!A185</f>
        <v>168</v>
      </c>
      <c r="B185" s="131" t="str">
        <f>IF('Kontrollküsimustik - ISQC'!B185='Kontrollküsimustik - ISQC'!$P$1,"",'Kontrollküsimustik - ISQC'!B185)</f>
        <v/>
      </c>
      <c r="C185" s="131" t="str">
        <f>'Kontrollküsimustik - ISQC'!C185</f>
        <v>Rahapesu ja terrorismi rahastamise tõkestamise seadus - §19(1)</v>
      </c>
      <c r="D185" s="138" t="str">
        <f>'Kontrollküsimustik - ISQC'!E185</f>
        <v>Audiitorettevõtja kohaldab hoolsusmeetmeid: 
 1) ärisuhte loomisel;
 2) ärisuhte väliselt tehingute juhuti tegemisel või vahendamisel, kui tehingu väärtus on üle 15 000 euro või sellega võrdväärne summa muus vääringus, sõltumata sellest, kas rahaline kohustus täidetakse tehingus ühe maksena või mitme omavahel seotud maksena kuni üheaastase perioodi jooksul, kui seaduses ei ole sätestatud teisiti;
 3) hoolsusmeetmete kohaldamisel kogutud teabe kontrollimise või asjakohaste andmete ajakohastamise käigus varem kogutud dokumentide või andmete piisavuse või tõelevastavuse kahtluse korral;
 4) rahapesu või terrorismi rahastamise kahtluse korral.</v>
      </c>
      <c r="E185" s="138" t="str">
        <f>IF('Kontrollküsimustik - ISQC'!P185='Kontrollküsimustik - ISQC'!$Q$1,"",'Kontrollküsimustik - ISQC'!P185)</f>
        <v/>
      </c>
      <c r="F185" s="138" t="str">
        <f>IF('Kontrollküsimustik - ISQC'!O185='Kontrollküsimustik - ISQC'!$Q$1,"",'Kontrollküsimustik - ISQC'!O185)</f>
        <v/>
      </c>
      <c r="G185" s="154" t="str">
        <f t="shared" si="8"/>
        <v/>
      </c>
      <c r="H185" s="151" t="str">
        <f>IF('Kontrollküsimustik - ISQC'!G185="x","x","")</f>
        <v/>
      </c>
      <c r="I185" s="151" t="str">
        <f>IF('Kontrollküsimustik - ISQC'!H185="x","x","")</f>
        <v/>
      </c>
      <c r="J185" s="147" t="str">
        <f t="shared" si="9"/>
        <v/>
      </c>
      <c r="K185" s="151" t="str">
        <f>IF('Kontrollküsimustik - ISQC'!L185="x","x","")</f>
        <v/>
      </c>
      <c r="L185" s="151" t="str">
        <f>IF('Kontrollküsimustik - ISQC'!M185="x","x","")</f>
        <v/>
      </c>
    </row>
    <row r="186" spans="1:12" ht="102.75" x14ac:dyDescent="0.25">
      <c r="A186" s="130">
        <f>'Kontrollküsimustik - ISQC'!A186</f>
        <v>169</v>
      </c>
      <c r="B186" s="131" t="str">
        <f>IF('Kontrollküsimustik - ISQC'!B186='Kontrollküsimustik - ISQC'!$P$1,"",'Kontrollküsimustik - ISQC'!B186)</f>
        <v/>
      </c>
      <c r="C186" s="131" t="str">
        <f>'Kontrollküsimustik - ISQC'!C186</f>
        <v>Rahapesu ja terrorismi rahastamise tõkestamise seadus - §19(5)</v>
      </c>
      <c r="D186" s="138" t="str">
        <f>'Kontrollküsimustik - ISQC'!E186</f>
        <v xml:space="preserve">Audiitorettevõtja kohaldab  hoolsusmeetmeid iga kord enne ärisuhte loomist või ärisuhte väliselt enne tehingu tegemist.  </v>
      </c>
      <c r="E186" s="138" t="str">
        <f>IF('Kontrollküsimustik - ISQC'!P186='Kontrollküsimustik - ISQC'!$Q$1,"",'Kontrollküsimustik - ISQC'!P186)</f>
        <v/>
      </c>
      <c r="F186" s="138" t="str">
        <f>IF('Kontrollküsimustik - ISQC'!O186='Kontrollküsimustik - ISQC'!$Q$1,"",'Kontrollküsimustik - ISQC'!O186)</f>
        <v/>
      </c>
      <c r="G186" s="154" t="str">
        <f t="shared" si="8"/>
        <v/>
      </c>
      <c r="H186" s="151" t="str">
        <f>IF('Kontrollküsimustik - ISQC'!G186="x","x","")</f>
        <v/>
      </c>
      <c r="I186" s="151" t="str">
        <f>IF('Kontrollküsimustik - ISQC'!H186="x","x","")</f>
        <v/>
      </c>
      <c r="J186" s="147" t="str">
        <f t="shared" si="9"/>
        <v/>
      </c>
      <c r="K186" s="151" t="str">
        <f>IF('Kontrollküsimustik - ISQC'!L186="x","x","")</f>
        <v/>
      </c>
      <c r="L186" s="151" t="str">
        <f>IF('Kontrollküsimustik - ISQC'!M186="x","x","")</f>
        <v/>
      </c>
    </row>
    <row r="187" spans="1:12" ht="102.75" x14ac:dyDescent="0.25">
      <c r="A187" s="130">
        <f>'Kontrollküsimustik - ISQC'!A187</f>
        <v>170</v>
      </c>
      <c r="B187" s="131" t="str">
        <f>IF('Kontrollküsimustik - ISQC'!B187='Kontrollküsimustik - ISQC'!$P$1,"",'Kontrollküsimustik - ISQC'!B187)</f>
        <v/>
      </c>
      <c r="C187" s="131" t="str">
        <f>'Kontrollküsimustik - ISQC'!C187</f>
        <v>Rahapesu ja terrorismi rahastamise tõkestamise seadus - §20(6)</v>
      </c>
      <c r="D187" s="138" t="str">
        <f>'Kontrollküsimustik - ISQC'!E187</f>
        <v xml:space="preserve">§ 20 lg 6 Audiitor määrab kliendi suhtes hoolsusmeetmeid rakendades nende kohaldamise ulatuse ja täpse viisi ning vajaduse, lähtudes varem hinnatud või konkreetse ärisuhtega seonduvatest rahapesu ja terrorismi rahastamise riskidest. Audiitorettevõtja hoolsusmeetmete kohaldamise hindamisel arvestatakse võlaõigusseaduses sätestatud mõistlikkuse põhimõtet. </v>
      </c>
      <c r="E187" s="138" t="str">
        <f>IF('Kontrollküsimustik - ISQC'!P187='Kontrollküsimustik - ISQC'!$Q$1,"",'Kontrollküsimustik - ISQC'!P187)</f>
        <v/>
      </c>
      <c r="F187" s="138" t="str">
        <f>IF('Kontrollküsimustik - ISQC'!O187='Kontrollküsimustik - ISQC'!$Q$1,"",'Kontrollküsimustik - ISQC'!O187)</f>
        <v/>
      </c>
      <c r="G187" s="154" t="str">
        <f t="shared" si="8"/>
        <v/>
      </c>
      <c r="H187" s="151" t="str">
        <f>IF('Kontrollküsimustik - ISQC'!G187="x","x","")</f>
        <v/>
      </c>
      <c r="I187" s="151" t="str">
        <f>IF('Kontrollküsimustik - ISQC'!H187="x","x","")</f>
        <v/>
      </c>
      <c r="J187" s="147" t="str">
        <f t="shared" si="9"/>
        <v/>
      </c>
      <c r="K187" s="151" t="str">
        <f>IF('Kontrollküsimustik - ISQC'!L187="x","x","")</f>
        <v/>
      </c>
      <c r="L187" s="151" t="str">
        <f>IF('Kontrollküsimustik - ISQC'!M187="x","x","")</f>
        <v/>
      </c>
    </row>
    <row r="188" spans="1:12" ht="115.5" x14ac:dyDescent="0.25">
      <c r="A188" s="130">
        <f>'Kontrollküsimustik - ISQC'!A188</f>
        <v>171</v>
      </c>
      <c r="B188" s="131" t="str">
        <f>IF('Kontrollküsimustik - ISQC'!B188='Kontrollküsimustik - ISQC'!$P$1,"",'Kontrollküsimustik - ISQC'!B188)</f>
        <v/>
      </c>
      <c r="C188" s="131" t="str">
        <f>'Kontrollküsimustik - ISQC'!C188</f>
        <v>Rahapesu ja terrorismi rahastamise tõkestamise seadus - §23(1), (3)</v>
      </c>
      <c r="D188" s="138" t="str">
        <f>'Kontrollküsimustik - ISQC'!E188</f>
        <v>Audiitor kehtestab protseduurireeglite ja sisekontrollieeskirja rakendamisel majandus-, kutse- või ametitegevuses loodud ärisuhte jälgimise (edaspidi ärisuhte seire) põhimõtted. Ärisuhte seire kohustuse täitmisel tuleb muu hulgas välja selgitada nende tehingute olemus, põhjus ja taust, samuti muu teave tehingute sisu mõistmiseks, ning nendele tehingutele suuremat tähelepanu pöörata.</v>
      </c>
      <c r="E188" s="138" t="str">
        <f>IF('Kontrollküsimustik - ISQC'!P188='Kontrollküsimustik - ISQC'!$Q$1,"",'Kontrollküsimustik - ISQC'!P188)</f>
        <v/>
      </c>
      <c r="F188" s="138" t="str">
        <f>IF('Kontrollküsimustik - ISQC'!O188='Kontrollküsimustik - ISQC'!$Q$1,"",'Kontrollküsimustik - ISQC'!O188)</f>
        <v/>
      </c>
      <c r="G188" s="154" t="str">
        <f t="shared" si="8"/>
        <v/>
      </c>
      <c r="H188" s="151" t="str">
        <f>IF('Kontrollküsimustik - ISQC'!G188="x","x","")</f>
        <v/>
      </c>
      <c r="I188" s="151" t="str">
        <f>IF('Kontrollküsimustik - ISQC'!H188="x","x","")</f>
        <v/>
      </c>
      <c r="J188" s="147" t="str">
        <f t="shared" si="9"/>
        <v/>
      </c>
      <c r="K188" s="151" t="str">
        <f>IF('Kontrollküsimustik - ISQC'!L188="x","x","")</f>
        <v/>
      </c>
      <c r="L188" s="151" t="str">
        <f>IF('Kontrollküsimustik - ISQC'!M188="x","x","")</f>
        <v/>
      </c>
    </row>
    <row r="189" spans="1:12" ht="141" x14ac:dyDescent="0.25">
      <c r="A189" s="130">
        <f>'Kontrollküsimustik - ISQC'!A189</f>
        <v>172</v>
      </c>
      <c r="B189" s="131" t="str">
        <f>IF('Kontrollküsimustik - ISQC'!B189='Kontrollküsimustik - ISQC'!$P$1,"",'Kontrollküsimustik - ISQC'!B189)</f>
        <v/>
      </c>
      <c r="C189" s="131" t="str">
        <f>'Kontrollküsimustik - ISQC'!C189</f>
        <v>Rahapesu ja terrorismi rahastamise tõkestamise seadus - §42(1), (2), (6)</v>
      </c>
      <c r="D189" s="138" t="str">
        <f>'Kontrollküsimustik - ISQC'!E189</f>
        <v>Audiitoril on keelatud luua ärisuhet, kui: (1) ta ei suuda tuvastada kliendiga tehtavas tehingus tehingupartneri isikusamasust või tuvastada füüsilisest isikust tegelikku kasusaajat; (2) tehingupartneri kapitali moodustavad esitajaaktsiad või muud esitajaväärtpaberid. Eelnimetatud keeldu ei kohaldata, kui audiitorettevõtja on ärisuhte loomisest, tehingust või tehingu katsest teavitanud rahapesu andmebürood seadusega sätestatud korras ja saanud rahapesu andmebüroolt konkreetse juhise ärisuhet, ärisuhte loomist või tehingu tegemist jätkata.</v>
      </c>
      <c r="E189" s="138" t="str">
        <f>IF('Kontrollküsimustik - ISQC'!P189='Kontrollküsimustik - ISQC'!$Q$1,"",'Kontrollküsimustik - ISQC'!P189)</f>
        <v/>
      </c>
      <c r="F189" s="138" t="str">
        <f>IF('Kontrollküsimustik - ISQC'!O189='Kontrollküsimustik - ISQC'!$Q$1,"",'Kontrollküsimustik - ISQC'!O189)</f>
        <v/>
      </c>
      <c r="G189" s="154" t="str">
        <f t="shared" si="8"/>
        <v/>
      </c>
      <c r="H189" s="151" t="str">
        <f>IF('Kontrollküsimustik - ISQC'!G189="x","x","")</f>
        <v/>
      </c>
      <c r="I189" s="151" t="str">
        <f>IF('Kontrollküsimustik - ISQC'!H189="x","x","")</f>
        <v/>
      </c>
      <c r="J189" s="147" t="str">
        <f t="shared" si="9"/>
        <v/>
      </c>
      <c r="K189" s="151" t="str">
        <f>IF('Kontrollküsimustik - ISQC'!L189="x","x","")</f>
        <v/>
      </c>
      <c r="L189" s="151" t="str">
        <f>IF('Kontrollküsimustik - ISQC'!M189="x","x","")</f>
        <v/>
      </c>
    </row>
    <row r="190" spans="1:12" ht="115.5" x14ac:dyDescent="0.25">
      <c r="A190" s="130">
        <f>'Kontrollküsimustik - ISQC'!A190</f>
        <v>173</v>
      </c>
      <c r="B190" s="131" t="str">
        <f>IF('Kontrollküsimustik - ISQC'!B190='Kontrollküsimustik - ISQC'!$P$1,"",'Kontrollküsimustik - ISQC'!B190)</f>
        <v/>
      </c>
      <c r="C190" s="131" t="str">
        <f>'Kontrollküsimustik - ISQC'!C190</f>
        <v>Rahapesu ja terrorismi rahastamise tõkestamise seadus - §47(1)</v>
      </c>
      <c r="D190" s="138" t="str">
        <f>'Kontrollküsimustik - ISQC'!E190</f>
        <v xml:space="preserve">Audiitor peab säilitama isikusamasuse tuvastamise ja esitatud teabe kontrollimise aluseks olevate dokumentide originaale või koopiaid ja ärisuhte loomise aluseks olevaid dokumente viis aastat pärast ärisuhte lõppemist, juhul kui need ei moodusta osa audiitorteenuse dokumentatsioonist. Juhul kui eelnimetatud dokumendid on osa audiitorteenuse dokumentatsioonist, säilitatakse neid seitse aastat alates audiitori aruande kuupäevast. </v>
      </c>
      <c r="E190" s="138" t="str">
        <f>IF('Kontrollküsimustik - ISQC'!P190='Kontrollküsimustik - ISQC'!$Q$1,"",'Kontrollküsimustik - ISQC'!P190)</f>
        <v/>
      </c>
      <c r="F190" s="138" t="str">
        <f>IF('Kontrollküsimustik - ISQC'!O190='Kontrollküsimustik - ISQC'!$Q$1,"",'Kontrollküsimustik - ISQC'!O190)</f>
        <v/>
      </c>
      <c r="G190" s="154" t="str">
        <f t="shared" si="8"/>
        <v/>
      </c>
      <c r="H190" s="151" t="str">
        <f>IF('Kontrollküsimustik - ISQC'!G190="x","x","")</f>
        <v/>
      </c>
      <c r="I190" s="151" t="str">
        <f>IF('Kontrollküsimustik - ISQC'!H190="x","x","")</f>
        <v/>
      </c>
      <c r="J190" s="147" t="str">
        <f t="shared" si="9"/>
        <v/>
      </c>
      <c r="K190" s="151" t="str">
        <f>IF('Kontrollküsimustik - ISQC'!L190="x","x","")</f>
        <v/>
      </c>
      <c r="L190" s="151" t="str">
        <f>IF('Kontrollküsimustik - ISQC'!M190="x","x","")</f>
        <v/>
      </c>
    </row>
    <row r="191" spans="1:12" ht="102.75" x14ac:dyDescent="0.25">
      <c r="A191" s="130">
        <f>'Kontrollküsimustik - ISQC'!A191</f>
        <v>174</v>
      </c>
      <c r="B191" s="131" t="str">
        <f>IF('Kontrollküsimustik - ISQC'!B191='Kontrollküsimustik - ISQC'!$P$1,"",'Kontrollküsimustik - ISQC'!B191)</f>
        <v/>
      </c>
      <c r="C191" s="131" t="str">
        <f>'Kontrollküsimustik - ISQC'!C191</f>
        <v>Rahapesu ja terrorismi rahastamise tõkestamise seadus - §47(7)</v>
      </c>
      <c r="D191" s="138" t="str">
        <f>'Kontrollküsimustik - ISQC'!E191</f>
        <v xml:space="preserve">§47 lg 7 Audiitor kustutab isikusamasuse tuvastamise ja esitatud teabe kontrollimise aluseks olevad säilitatud andmed pärast §47 lg 1 nimetatud tähtaegade möödumist. Pädeva järelevalveasutuse ettekirjutuse alusel võib olulisi andmeid säilitada kauem, kuid mitte rohkem kui viis aastat pärast esmase tähtaja möödumist. </v>
      </c>
      <c r="E191" s="138" t="str">
        <f>IF('Kontrollküsimustik - ISQC'!P191='Kontrollküsimustik - ISQC'!$Q$1,"",'Kontrollküsimustik - ISQC'!P191)</f>
        <v/>
      </c>
      <c r="F191" s="138" t="str">
        <f>IF('Kontrollküsimustik - ISQC'!O191='Kontrollküsimustik - ISQC'!$Q$1,"",'Kontrollküsimustik - ISQC'!O191)</f>
        <v/>
      </c>
      <c r="G191" s="154" t="str">
        <f t="shared" si="8"/>
        <v/>
      </c>
      <c r="H191" s="151" t="str">
        <f>IF('Kontrollküsimustik - ISQC'!G191="x","x","")</f>
        <v/>
      </c>
      <c r="I191" s="151" t="str">
        <f>IF('Kontrollküsimustik - ISQC'!H191="x","x","")</f>
        <v/>
      </c>
      <c r="J191" s="147" t="str">
        <f t="shared" si="9"/>
        <v/>
      </c>
      <c r="K191" s="151" t="str">
        <f>IF('Kontrollküsimustik - ISQC'!L191="x","x","")</f>
        <v/>
      </c>
      <c r="L191" s="151" t="str">
        <f>IF('Kontrollküsimustik - ISQC'!M191="x","x","")</f>
        <v/>
      </c>
    </row>
    <row r="192" spans="1:12" ht="141" x14ac:dyDescent="0.25">
      <c r="A192" s="130">
        <f>'Kontrollküsimustik - ISQC'!A192</f>
        <v>175</v>
      </c>
      <c r="B192" s="131" t="str">
        <f>IF('Kontrollküsimustik - ISQC'!B192='Kontrollküsimustik - ISQC'!$P$1,"",'Kontrollküsimustik - ISQC'!B192)</f>
        <v/>
      </c>
      <c r="C192" s="131" t="str">
        <f>'Kontrollküsimustik - ISQC'!C192</f>
        <v>Rahapesu ja terrorismi rahastamise tõkestamise seadus - §49(1)</v>
      </c>
      <c r="D192" s="138" t="str">
        <f>'Kontrollküsimustik - ISQC'!E192</f>
        <v>Kui audiitor tuvastab kutsetegevuse osutamise käigus tegevuse või asjaolud, mille tunnused osutavad kuritegelikust tegevusest saadud tulu kasutamisele, terrorismi rahastamisele või sellega seotud kuritegude toimepanemisele või sellise tegevuse katsele või mille puhul tal on kahtlus või ta teab, et tegemist on rahapesu või terrorismi rahastamisega või sellega seotud kuritegude toimepanemisega, on ta kohustatud sellest viivitamata, kuid hiljemalt kaks tööpäeva pärast tegevuse või asjaolude tuvastamist või kahtluse tekkimist, teatama rahapesu andmebüroole.</v>
      </c>
      <c r="E192" s="138" t="str">
        <f>IF('Kontrollküsimustik - ISQC'!P192='Kontrollküsimustik - ISQC'!$Q$1,"",'Kontrollküsimustik - ISQC'!P192)</f>
        <v/>
      </c>
      <c r="F192" s="138" t="str">
        <f>IF('Kontrollküsimustik - ISQC'!O192='Kontrollküsimustik - ISQC'!$Q$1,"",'Kontrollküsimustik - ISQC'!O192)</f>
        <v/>
      </c>
      <c r="G192" s="154" t="str">
        <f t="shared" si="8"/>
        <v/>
      </c>
      <c r="H192" s="151" t="str">
        <f>IF('Kontrollküsimustik - ISQC'!G192="x","x","")</f>
        <v/>
      </c>
      <c r="I192" s="151" t="str">
        <f>IF('Kontrollküsimustik - ISQC'!H192="x","x","")</f>
        <v/>
      </c>
      <c r="J192" s="147" t="str">
        <f t="shared" si="9"/>
        <v/>
      </c>
      <c r="K192" s="151" t="str">
        <f>IF('Kontrollküsimustik - ISQC'!L192="x","x","")</f>
        <v/>
      </c>
      <c r="L192" s="151" t="str">
        <f>IF('Kontrollküsimustik - ISQC'!M192="x","x","")</f>
        <v/>
      </c>
    </row>
    <row r="193" spans="1:12" ht="102.75" x14ac:dyDescent="0.25">
      <c r="A193" s="130">
        <f>'Kontrollküsimustik - ISQC'!A193</f>
        <v>176</v>
      </c>
      <c r="B193" s="131" t="str">
        <f>IF('Kontrollküsimustik - ISQC'!B193='Kontrollküsimustik - ISQC'!$P$1,"",'Kontrollküsimustik - ISQC'!B193)</f>
        <v/>
      </c>
      <c r="C193" s="131" t="str">
        <f>'Kontrollküsimustik - ISQC'!C193</f>
        <v>Rahapesu ja terrorismi rahastamise tõkestamise seadus - §49(3)</v>
      </c>
      <c r="D193" s="138" t="str">
        <f>'Kontrollküsimustik - ISQC'!E193</f>
        <v xml:space="preserve">Audiitor teatab rahapesu andmebüroole viivitamata, kuid hiljemalt kaks tööpäeva pärast tehingu tegemist, igast teatavaks saanud tehingust, kus rahaline kohustus suurusega üle 32 000 euro või sellega võrdväärne summa muus vääringus täidetakse sularahas, sõltumata sellest, kas tehing tehakse ühe maksena või mitme omavahel seotud maksena kuni üheaastase perioodi jooksul. </v>
      </c>
      <c r="E193" s="138" t="str">
        <f>IF('Kontrollküsimustik - ISQC'!P193='Kontrollküsimustik - ISQC'!$Q$1,"",'Kontrollküsimustik - ISQC'!P193)</f>
        <v/>
      </c>
      <c r="F193" s="138" t="str">
        <f>IF('Kontrollküsimustik - ISQC'!O193='Kontrollküsimustik - ISQC'!$Q$1,"",'Kontrollküsimustik - ISQC'!O193)</f>
        <v/>
      </c>
      <c r="G193" s="154" t="str">
        <f t="shared" si="8"/>
        <v/>
      </c>
      <c r="H193" s="151" t="str">
        <f>IF('Kontrollküsimustik - ISQC'!G193="x","x","")</f>
        <v/>
      </c>
      <c r="I193" s="151" t="str">
        <f>IF('Kontrollküsimustik - ISQC'!H193="x","x","")</f>
        <v/>
      </c>
      <c r="J193" s="147" t="str">
        <f t="shared" si="9"/>
        <v/>
      </c>
      <c r="K193" s="151" t="str">
        <f>IF('Kontrollküsimustik - ISQC'!L193="x","x","")</f>
        <v/>
      </c>
      <c r="L193" s="151" t="str">
        <f>IF('Kontrollküsimustik - ISQC'!M193="x","x","")</f>
        <v/>
      </c>
    </row>
  </sheetData>
  <autoFilter ref="A5:L184" xr:uid="{00000000-0009-0000-0000-000005000000}"/>
  <mergeCells count="3">
    <mergeCell ref="A2:D2"/>
    <mergeCell ref="G4:I4"/>
    <mergeCell ref="J4:L4"/>
  </mergeCells>
  <conditionalFormatting sqref="C5">
    <cfRule type="expression" dxfId="1" priority="1">
      <formula>#REF!=C5</formula>
    </cfRule>
  </conditionalFormatting>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7"/>
  <sheetViews>
    <sheetView zoomScale="90" zoomScaleNormal="90" workbookViewId="0">
      <selection activeCell="A6" sqref="A6"/>
    </sheetView>
  </sheetViews>
  <sheetFormatPr defaultColWidth="8.85546875" defaultRowHeight="15" x14ac:dyDescent="0.25"/>
  <cols>
    <col min="1" max="1" width="4.85546875" style="201" customWidth="1"/>
    <col min="2" max="2" width="48.42578125" style="164" customWidth="1"/>
    <col min="3" max="3" width="28.42578125" style="91" customWidth="1"/>
    <col min="4" max="4" width="27.42578125" style="91" customWidth="1"/>
    <col min="5" max="5" width="9.140625" style="88" customWidth="1"/>
    <col min="6" max="7" width="9.140625" style="89" customWidth="1"/>
  </cols>
  <sheetData>
    <row r="1" spans="1:7" s="35" customFormat="1" ht="19.5" x14ac:dyDescent="0.25">
      <c r="A1" s="195" t="s">
        <v>260</v>
      </c>
      <c r="B1" s="192"/>
      <c r="C1" s="92"/>
      <c r="D1" s="92"/>
      <c r="E1" s="66"/>
      <c r="F1" s="95"/>
      <c r="G1" s="95"/>
    </row>
    <row r="2" spans="1:7" s="35" customFormat="1" x14ac:dyDescent="0.25">
      <c r="A2" s="196" t="str">
        <f>"Kvaliteedikontrolli number: "&amp;Üldinfo!B4</f>
        <v xml:space="preserve">Kvaliteedikontrolli number: </v>
      </c>
      <c r="B2" s="193"/>
      <c r="C2" s="92"/>
      <c r="D2" s="92"/>
      <c r="E2" s="66"/>
      <c r="F2" s="95"/>
      <c r="G2" s="95"/>
    </row>
    <row r="3" spans="1:7" s="110" customFormat="1" x14ac:dyDescent="0.25">
      <c r="A3" s="197"/>
      <c r="B3" s="107"/>
      <c r="C3" s="109"/>
      <c r="D3" s="109"/>
      <c r="E3" s="157"/>
      <c r="F3" s="157"/>
      <c r="G3" s="157"/>
    </row>
    <row r="4" spans="1:7" s="35" customFormat="1" x14ac:dyDescent="0.25">
      <c r="A4" s="198"/>
      <c r="B4" s="194"/>
      <c r="C4" s="152" t="s">
        <v>266</v>
      </c>
      <c r="D4" s="153" t="s">
        <v>265</v>
      </c>
      <c r="E4" s="155"/>
      <c r="F4" s="155"/>
      <c r="G4" s="156"/>
    </row>
    <row r="5" spans="1:7" s="37" customFormat="1" ht="41.25" x14ac:dyDescent="0.25">
      <c r="A5" s="199" t="s">
        <v>245</v>
      </c>
      <c r="B5" s="189" t="s">
        <v>2</v>
      </c>
      <c r="C5" s="189" t="s">
        <v>158</v>
      </c>
      <c r="D5" s="189" t="s">
        <v>159</v>
      </c>
      <c r="E5" s="190" t="s">
        <v>264</v>
      </c>
      <c r="F5" s="191" t="s">
        <v>155</v>
      </c>
      <c r="G5" s="191" t="s">
        <v>156</v>
      </c>
    </row>
    <row r="6" spans="1:7" ht="66" customHeight="1" x14ac:dyDescent="0.25">
      <c r="A6" s="200">
        <f>'Kontrollküsimustik - eetika'!A6</f>
        <v>1</v>
      </c>
      <c r="B6" s="166" t="str">
        <f>'Kontrollküsimustik - eetika'!B6</f>
        <v xml:space="preserve">Oleme kogu kvaliteedikontrolli perioodi jooksul olnud vastavuses eetika põhiprintsiipidega. Oleme rakendanud kontseptuaalset raamistikku, et kindlaks teha, hinnata ja käsitleda ohtusid vastavusele põhiprintsiipidega. </v>
      </c>
      <c r="C6" s="129" t="str">
        <f>IF('Kontrollküsimustik - eetika'!H6='Kontrollküsimustik - eetika'!$I$1,"",'Kontrollküsimustik - eetika'!H6)</f>
        <v/>
      </c>
      <c r="D6" s="129" t="str">
        <f>IF('Kontrollküsimustik - eetika'!G6='Kontrollküsimustik - eetika'!$I$1,"",'Kontrollküsimustik - eetika'!G6)</f>
        <v/>
      </c>
      <c r="E6" s="154" t="str">
        <f>IF('Kontrollküsimustik - eetika'!D6="x","x",IF('Kontrollküsimustik - eetika'!E6="x","x",""))</f>
        <v/>
      </c>
      <c r="F6" s="151" t="str">
        <f>IF('Kontrollküsimustik - eetika'!D6="x","x","")</f>
        <v/>
      </c>
      <c r="G6" s="151" t="str">
        <f>IF('Kontrollküsimustik - eetika'!E6="x","x","")</f>
        <v/>
      </c>
    </row>
    <row r="7" spans="1:7" ht="127.5" x14ac:dyDescent="0.25">
      <c r="A7" s="200">
        <f>'Kontrollküsimustik - eetika'!A7</f>
        <v>2</v>
      </c>
      <c r="B7" s="166" t="str">
        <f>'Kontrollküsimustik - eetika'!B7</f>
        <v>Oleme olnud vastavuses aususe põhimõttega. Me ei ole teadlikult olnud seotud aruannete, deklaratsioonide, infovahetuse või muu informatsiooniga, mille kohta me usume, et informatsioon:
(a) sisaldab oluliselt väära või eksitavat avaldust;
(b) sisaldab avaldusi või informatsiooni, mis on esitatud järelemõtlematult või
(c) jätab välja või varjab informatsiooni, mille esitamine on nõutud, seal, kus selline väljajätmine või varjamine oleks eksitav.</v>
      </c>
      <c r="C7" s="132" t="str">
        <f>IF('Kontrollküsimustik - eetika'!H7='Kontrollküsimustik - eetika'!$I$1,"",'Kontrollküsimustik - eetika'!H7)</f>
        <v/>
      </c>
      <c r="D7" s="132" t="str">
        <f>IF('Kontrollküsimustik - eetika'!G7='Kontrollküsimustik - eetika'!$I$1,"",'Kontrollküsimustik - eetika'!G7)</f>
        <v/>
      </c>
      <c r="E7" s="154" t="str">
        <f>IF('Kontrollküsimustik - eetika'!D7="x","x",IF('Kontrollküsimustik - eetika'!E7="x","x",""))</f>
        <v/>
      </c>
      <c r="F7" s="151" t="str">
        <f>IF('Kontrollküsimustik - eetika'!D7="x","x","")</f>
        <v/>
      </c>
      <c r="G7" s="151" t="str">
        <f>IF('Kontrollküsimustik - eetika'!E7="x","x","")</f>
        <v/>
      </c>
    </row>
    <row r="8" spans="1:7" ht="51" x14ac:dyDescent="0.25">
      <c r="A8" s="200">
        <f>'Kontrollküsimustik - eetika'!A8</f>
        <v>3</v>
      </c>
      <c r="B8" s="166" t="str">
        <f>'Kontrollküsimustik - eetika'!B8</f>
        <v>Oleme olnud vastavuses objektiivsuse põhimõttega, mis nõuab, et me ei kahjustaks kutse- või ärialast otsustust erapoolikuse, huvide konflikti või teiste isikute sobimatu mõjutuse tõttu.</v>
      </c>
      <c r="C8" s="132" t="str">
        <f>IF('Kontrollküsimustik - eetika'!H8='Kontrollküsimustik - eetika'!$I$1,"",'Kontrollküsimustik - eetika'!H8)</f>
        <v/>
      </c>
      <c r="D8" s="132" t="str">
        <f>IF('Kontrollküsimustik - eetika'!G8='Kontrollküsimustik - eetika'!$I$1,"",'Kontrollküsimustik - eetika'!G8)</f>
        <v/>
      </c>
      <c r="E8" s="154" t="str">
        <f>IF('Kontrollküsimustik - eetika'!D8="x","x",IF('Kontrollküsimustik - eetika'!E8="x","x",""))</f>
        <v/>
      </c>
      <c r="F8" s="151" t="str">
        <f>IF('Kontrollküsimustik - eetika'!D8="x","x","")</f>
        <v/>
      </c>
      <c r="G8" s="151" t="str">
        <f>IF('Kontrollküsimustik - eetika'!E8="x","x","")</f>
        <v/>
      </c>
    </row>
    <row r="9" spans="1:7" ht="114.75" x14ac:dyDescent="0.25">
      <c r="A9" s="200">
        <f>'Kontrollküsimustik - eetika'!A9</f>
        <v>4</v>
      </c>
      <c r="B9" s="166" t="str">
        <f>'Kontrollküsimustik - eetika'!B9</f>
        <v>Oleme olnud vastavuses kutsealase pädevuse ja nõutava hoolsuse põhimõttega, mis nõuab, et me:
a) saavutaks ja säilitaks kutsealased teadmised ja oskused tasemel, mis on nõutav tagamaks, et klient või tööd andev organisatsioon saab pädevaid kutsealaseid teenuseid, mis põhinevad kehtivatel tehnilistel ja kutsestandarditel ning asjassepuutuvatel õigusaktidel, ja
b) tegutseks hoolikalt ja kooskõlas kehtivate tehniliste ja kutsestandarditega.</v>
      </c>
      <c r="C9" s="132" t="str">
        <f>IF('Kontrollküsimustik - eetika'!H9='Kontrollküsimustik - eetika'!$I$1,"",'Kontrollküsimustik - eetika'!H9)</f>
        <v/>
      </c>
      <c r="D9" s="132" t="str">
        <f>IF('Kontrollküsimustik - eetika'!G9='Kontrollküsimustik - eetika'!$I$1,"",'Kontrollküsimustik - eetika'!G9)</f>
        <v/>
      </c>
      <c r="E9" s="154" t="str">
        <f>IF('Kontrollküsimustik - eetika'!D9="x","x",IF('Kontrollküsimustik - eetika'!E9="x","x",""))</f>
        <v/>
      </c>
      <c r="F9" s="151" t="str">
        <f>IF('Kontrollküsimustik - eetika'!D9="x","x","")</f>
        <v/>
      </c>
      <c r="G9" s="151" t="str">
        <f>IF('Kontrollküsimustik - eetika'!E9="x","x","")</f>
        <v/>
      </c>
    </row>
    <row r="10" spans="1:7" ht="382.5" x14ac:dyDescent="0.25">
      <c r="A10" s="200">
        <f>'Kontrollküsimustik - eetika'!A10</f>
        <v>5</v>
      </c>
      <c r="B10" s="166" t="str">
        <f>'Kontrollküsimustik - eetika'!B10</f>
        <v>Oleme olnud vastavuses konfidentsiaalsuse põhimõttega, mis nõuab, et me austaks kutsealaste ja ärisuhete tulemusel omandatud informatsiooni konfidentsiaalsust. Oleme:
a) olnud valvas informatsiooni tahtmatu avalikustamise võimaluse suhtes, kaasa arvatud sotsiaalses keskkonnas, eriti just lähedasele äripartnerile või lähemale või lähimale pereliikmele;
b) säilitanud informatsiooni konfidentsiaalsuse ettevõtte või tööd andva organisatsiooni siseselt;
c) säilitanud eeldatava kliendi või tööd andva organisatsiooni pooltavalikustatud informatsiooni konfidentsiaalsuse;
d) mitte avalikustanud ilma nõuetekohase ja konkreetse volituseta väljaspool ettevõtet või tööd andvat organisatsiooni konfidentsiaalsetinformatsiooni, mis on omandatud kutsealaste ja ärisuhete tulemusena, välja arvatud juhul, kui tal on juriidiline või kutsealanekohustus või õigus informatsioon avalikustada;
e) mitte kasutanud kutsealaste ja ärisuhete tulemusena omandatudkonfidentsiaalset informatsiooni oma isiklikuks kasuks
või mõne kolmanda osapoole kasuks;
f) mitte kasutanud või avalikustanud kutsealase või ärisuhte tulemusenaomandatud või saadud mis tahes konfidentsiaalset informatsiooni
pärast selle suhte lõppu jag) rakendanud mõistlikke meetmeid tagamaks, et personal ja üksikisikud, kellelt saadakse nõu ja abi,
austavad meie konfidentsiaalsuskohustust.</v>
      </c>
      <c r="C10" s="132" t="str">
        <f>IF('Kontrollküsimustik - eetika'!H10='Kontrollküsimustik - eetika'!$I$1,"",'Kontrollküsimustik - eetika'!H10)</f>
        <v/>
      </c>
      <c r="D10" s="132" t="str">
        <f>IF('Kontrollküsimustik - eetika'!G10='Kontrollküsimustik - eetika'!$I$1,"",'Kontrollküsimustik - eetika'!G10)</f>
        <v/>
      </c>
      <c r="E10" s="154" t="str">
        <f>IF('Kontrollküsimustik - eetika'!D10="x","x",IF('Kontrollküsimustik - eetika'!E10="x","x",""))</f>
        <v/>
      </c>
      <c r="F10" s="151" t="str">
        <f>IF('Kontrollküsimustik - eetika'!D10="x","x","")</f>
        <v/>
      </c>
      <c r="G10" s="151" t="str">
        <f>IF('Kontrollküsimustik - eetika'!E10="x","x","")</f>
        <v/>
      </c>
    </row>
    <row r="11" spans="1:7" ht="114.75" x14ac:dyDescent="0.25">
      <c r="A11" s="200">
        <f>'Kontrollküsimustik - eetika'!A11</f>
        <v>6</v>
      </c>
      <c r="B11" s="166" t="str">
        <f>'Kontrollküsimustik - eetika'!B11</f>
        <v>Oleme olnud vastavuses kutsealase käitumise põhimõttega, mis nõuab, et me oleks vastavuses
asjassepuutuvate seaduste ja regulatsioonidega ning väldiks mis tahes tegevust, mille puhul me teame või peaks teadma, et see võib kutseala diskrediteerida. Me ei ole teadlikult tegelenud mis tahes äritegevuse, ameti või tegevusega, mis kahjustab või võib kahjustada ausust, objektiivsust või kutseala head mainet ja ei oleks selle tulemusel vastavuses põhiprintsiipidega.</v>
      </c>
      <c r="C11" s="132" t="str">
        <f>IF('Kontrollküsimustik - eetika'!H11='Kontrollküsimustik - eetika'!$I$1,"",'Kontrollküsimustik - eetika'!H11)</f>
        <v/>
      </c>
      <c r="D11" s="132" t="str">
        <f>IF('Kontrollküsimustik - eetika'!G11='Kontrollküsimustik - eetika'!$I$1,"",'Kontrollküsimustik - eetika'!G11)</f>
        <v/>
      </c>
      <c r="E11" s="154" t="str">
        <f>IF('Kontrollküsimustik - eetika'!D11="x","x",IF('Kontrollküsimustik - eetika'!E11="x","x",""))</f>
        <v/>
      </c>
      <c r="F11" s="151" t="str">
        <f>IF('Kontrollküsimustik - eetika'!D11="x","x","")</f>
        <v/>
      </c>
      <c r="G11" s="151" t="str">
        <f>IF('Kontrollküsimustik - eetika'!E11="x","x","")</f>
        <v/>
      </c>
    </row>
    <row r="12" spans="1:7" ht="38.25" x14ac:dyDescent="0.25">
      <c r="A12" s="200">
        <f>'Kontrollküsimustik - eetika'!A12</f>
        <v>7</v>
      </c>
      <c r="B12" s="166" t="str">
        <f>'Kontrollküsimustik - eetika'!B12</f>
        <v xml:space="preserve">Kui me oleme tuvastanud ohu vastavusele põhiprintsiipidega, oleme hinnanud, kas selline oht on aktsepteeritaval tasemel. </v>
      </c>
      <c r="C12" s="132" t="str">
        <f>IF('Kontrollküsimustik - eetika'!H12='Kontrollküsimustik - eetika'!$I$1,"",'Kontrollküsimustik - eetika'!H12)</f>
        <v/>
      </c>
      <c r="D12" s="132" t="str">
        <f>IF('Kontrollküsimustik - eetika'!G12='Kontrollküsimustik - eetika'!$I$1,"",'Kontrollküsimustik - eetika'!G12)</f>
        <v/>
      </c>
      <c r="E12" s="154" t="str">
        <f>IF('Kontrollküsimustik - eetika'!D12="x","x",IF('Kontrollküsimustik - eetika'!E12="x","x",""))</f>
        <v/>
      </c>
      <c r="F12" s="151" t="str">
        <f>IF('Kontrollküsimustik - eetika'!D12="x","x","")</f>
        <v/>
      </c>
      <c r="G12" s="151" t="str">
        <f>IF('Kontrollküsimustik - eetika'!E12="x","x","")</f>
        <v/>
      </c>
    </row>
    <row r="13" spans="1:7" ht="153" x14ac:dyDescent="0.25">
      <c r="A13" s="200">
        <f>'Kontrollküsimustik - eetika'!A13</f>
        <v>8</v>
      </c>
      <c r="B13" s="166" t="str">
        <f>'Kontrollküsimustik - eetika'!B13</f>
        <v>Kui me oleme määranud kindlaks, et tuvastatud ohud vastavusele põhiprintsiipidega ei ole aktsepteeritaval tasemel, oleme ohtusid käsitlenud, kõrvaldades need või vähendades neid
aktsepteeritava tasemeni. Oleme teinud järgmiselt:
a) kõrvaldanud tingimused, kaasa arvatud huvid või suhted, mis tekitavad ohtusid;
b) rakendanud kaitsemehhanisme, kui need on kättesaadavad ja kui neid on võimalik rakendada, et vähendada ohtusid aktsepteeritava tasemeni, või
c) keeldunud konkreetsest kutsetegevusest või lõpetanud selle.</v>
      </c>
      <c r="C13" s="132" t="str">
        <f>IF('Kontrollküsimustik - eetika'!H13='Kontrollküsimustik - eetika'!$I$1,"",'Kontrollküsimustik - eetika'!H13)</f>
        <v/>
      </c>
      <c r="D13" s="132" t="str">
        <f>IF('Kontrollküsimustik - eetika'!G13='Kontrollküsimustik - eetika'!$I$1,"",'Kontrollküsimustik - eetika'!G13)</f>
        <v/>
      </c>
      <c r="E13" s="154" t="str">
        <f>IF('Kontrollküsimustik - eetika'!D13="x","x",IF('Kontrollküsimustik - eetika'!E13="x","x",""))</f>
        <v/>
      </c>
      <c r="F13" s="151" t="str">
        <f>IF('Kontrollküsimustik - eetika'!D13="x","x","")</f>
        <v/>
      </c>
      <c r="G13" s="151" t="str">
        <f>IF('Kontrollküsimustik - eetika'!E13="x","x","")</f>
        <v/>
      </c>
    </row>
    <row r="14" spans="1:7" ht="204" x14ac:dyDescent="0.25">
      <c r="A14" s="200">
        <f>'Kontrollküsimustik - eetika'!A14</f>
        <v>9</v>
      </c>
      <c r="B14" s="166" t="str">
        <f>'Kontrollküsimustik - eetika'!B14</f>
        <v xml:space="preserve">Oleme auditite, ülevaatuste või muude kindlustandvate töövõttude läbiviimisel olnud sõltumatud.
Sõltumatus on seotud objektiivsuse ja aususe põhiprintsiipidega. See hõlmab järgmist:
a) mõtlemisviisi sõltumatus – meeleseisund, mis võimaldab teha järelduse ilma, et sellele avaldaksid mõju tegurid, mis kahjustavad kutsealast otsustust, lastes seega isikul tegutseda ausalt ning rakendada objektiivsust ja kutsealast skeptitsismi;
b) näiline sõltumatus – faktide ja tingimuste vältimine, mis on nii märkimisväärsed, et mõistlik ja informeeritud kolmas osapool teeks tõenäoliselt järelduse, et ettevõtte või auditi või kindlustandva töövõtu meeskonnaliikme ausus, objektiivsus või kutsealane skeptitsism on kahjustatud.
</v>
      </c>
      <c r="C14" s="132" t="str">
        <f>IF('Kontrollküsimustik - eetika'!H14='Kontrollküsimustik - eetika'!$I$1,"",'Kontrollküsimustik - eetika'!H14)</f>
        <v/>
      </c>
      <c r="D14" s="132" t="str">
        <f>IF('Kontrollküsimustik - eetika'!G14='Kontrollküsimustik - eetika'!$I$1,"",'Kontrollküsimustik - eetika'!G14)</f>
        <v/>
      </c>
      <c r="E14" s="154" t="str">
        <f>IF('Kontrollküsimustik - eetika'!D14="x","x",IF('Kontrollküsimustik - eetika'!E14="x","x",""))</f>
        <v/>
      </c>
      <c r="F14" s="151" t="str">
        <f>IF('Kontrollküsimustik - eetika'!D14="x","x","")</f>
        <v/>
      </c>
      <c r="G14" s="151" t="str">
        <f>IF('Kontrollküsimustik - eetika'!E14="x","x","")</f>
        <v/>
      </c>
    </row>
    <row r="15" spans="1:7" ht="38.25" x14ac:dyDescent="0.25">
      <c r="A15" s="200">
        <f>'Kontrollküsimustik - eetika'!A15</f>
        <v>10</v>
      </c>
      <c r="B15" s="166" t="str">
        <f>'Kontrollküsimustik - eetika'!B15</f>
        <v xml:space="preserve"> Oleme avalikus kutsealases tegevuses rakendanud auditite, ülevaatuste ja muude kindlustandvate töövõttude planeerimisel ja läbiviimisel kutsealast skeptitsismi.</v>
      </c>
      <c r="C15" s="132" t="str">
        <f>IF('Kontrollküsimustik - eetika'!H15='Kontrollküsimustik - eetika'!$I$1,"",'Kontrollküsimustik - eetika'!H15)</f>
        <v/>
      </c>
      <c r="D15" s="132" t="str">
        <f>IF('Kontrollküsimustik - eetika'!G15='Kontrollküsimustik - eetika'!$I$1,"",'Kontrollküsimustik - eetika'!G15)</f>
        <v/>
      </c>
      <c r="E15" s="154" t="str">
        <f>IF('Kontrollküsimustik - eetika'!D15="x","x",IF('Kontrollküsimustik - eetika'!E15="x","x",""))</f>
        <v/>
      </c>
      <c r="F15" s="151" t="str">
        <f>IF('Kontrollküsimustik - eetika'!D15="x","x","")</f>
        <v/>
      </c>
      <c r="G15" s="151" t="str">
        <f>IF('Kontrollküsimustik - eetika'!E15="x","x","")</f>
        <v/>
      </c>
    </row>
    <row r="16" spans="1:7" ht="25.5" x14ac:dyDescent="0.25">
      <c r="A16" s="200">
        <f>'Kontrollküsimustik - eetika'!A16</f>
        <v>11</v>
      </c>
      <c r="B16" s="166" t="str">
        <f>'Kontrollküsimustik - eetika'!B16</f>
        <v>Me ei ole osutanud auditiväliseid teenuseid, mis on keelatud audiitortegevuse seaduse §-i 591 kohaselt.</v>
      </c>
      <c r="C16" s="132" t="str">
        <f>IF('Kontrollküsimustik - eetika'!H16='Kontrollküsimustik - eetika'!$I$1,"",'Kontrollküsimustik - eetika'!H16)</f>
        <v/>
      </c>
      <c r="D16" s="132" t="str">
        <f>IF('Kontrollküsimustik - eetika'!G16='Kontrollküsimustik - eetika'!$I$1,"",'Kontrollküsimustik - eetika'!G16)</f>
        <v/>
      </c>
      <c r="E16" s="154" t="str">
        <f>IF('Kontrollküsimustik - eetika'!D16="x","x",IF('Kontrollküsimustik - eetika'!E16="x","x",""))</f>
        <v/>
      </c>
      <c r="F16" s="151" t="str">
        <f>IF('Kontrollküsimustik - eetika'!D16="x","x","")</f>
        <v/>
      </c>
      <c r="G16" s="151" t="str">
        <f>IF('Kontrollküsimustik - eetika'!E16="x","x","")</f>
        <v/>
      </c>
    </row>
    <row r="17" spans="1:7" ht="38.25" x14ac:dyDescent="0.25">
      <c r="A17" s="200">
        <f>'Kontrollküsimustik - eetika'!A17</f>
        <v>12</v>
      </c>
      <c r="B17" s="166" t="str">
        <f>'Kontrollküsimustik - eetika'!B17</f>
        <v>Oleme dokumenteerinud kõik relevantsed asjaolud, mis tõendavad meie vastavust eetika põhiprintsiipidega sh sõltumatuse nõuete järgimist.</v>
      </c>
      <c r="C17" s="132" t="str">
        <f>IF('Kontrollküsimustik - eetika'!H17='Kontrollküsimustik - eetika'!$I$1,"",'Kontrollküsimustik - eetika'!H17)</f>
        <v/>
      </c>
      <c r="D17" s="132" t="str">
        <f>IF('Kontrollküsimustik - eetika'!G17='Kontrollküsimustik - eetika'!$I$1,"",'Kontrollküsimustik - eetika'!G17)</f>
        <v/>
      </c>
      <c r="E17" s="154" t="str">
        <f>IF('Kontrollküsimustik - eetika'!D17="x","x",IF('Kontrollküsimustik - eetika'!E17="x","x",""))</f>
        <v/>
      </c>
      <c r="F17" s="151" t="str">
        <f>IF('Kontrollküsimustik - eetika'!D17="x","x","")</f>
        <v/>
      </c>
      <c r="G17" s="151" t="str">
        <f>IF('Kontrollküsimustik - eetika'!E17="x","x","")</f>
        <v/>
      </c>
    </row>
  </sheetData>
  <autoFilter ref="A5:G17" xr:uid="{00000000-0009-0000-0000-000006000000}"/>
  <conditionalFormatting sqref="A1 A3">
    <cfRule type="expression" dxfId="0" priority="2">
      <formula>#REF!=A1</formula>
    </cfRule>
  </conditionalFormatting>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812768BE7A74FAC5512151CB49B70" ma:contentTypeVersion="10" ma:contentTypeDescription="Create a new document." ma:contentTypeScope="" ma:versionID="9a733f1b4632404b94c0908c204d984f">
  <xsd:schema xmlns:xsd="http://www.w3.org/2001/XMLSchema" xmlns:xs="http://www.w3.org/2001/XMLSchema" xmlns:p="http://schemas.microsoft.com/office/2006/metadata/properties" xmlns:ns3="808f8bdb-f7bf-4162-bac0-a6f6928c476b" targetNamespace="http://schemas.microsoft.com/office/2006/metadata/properties" ma:root="true" ma:fieldsID="5846f0a2aa3edf95aa3aedbbd5336c42" ns3:_="">
    <xsd:import namespace="808f8bdb-f7bf-4162-bac0-a6f6928c476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f8bdb-f7bf-4162-bac0-a6f6928c47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9654F4-CED9-4D1A-81ED-DB434D5097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f8bdb-f7bf-4162-bac0-a6f6928c47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B54012-48D5-4B0B-9A0D-ED27C1DF9A02}">
  <ds:schemaRefs>
    <ds:schemaRef ds:uri="http://schemas.microsoft.com/sharepoint/v3/contenttype/forms"/>
  </ds:schemaRefs>
</ds:datastoreItem>
</file>

<file path=customXml/itemProps3.xml><?xml version="1.0" encoding="utf-8"?>
<ds:datastoreItem xmlns:ds="http://schemas.openxmlformats.org/officeDocument/2006/customXml" ds:itemID="{E6956826-0034-46CF-AE12-65B12EC55A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7</vt:i4>
      </vt:variant>
      <vt:variant>
        <vt:lpstr>Nimega vahemikud</vt:lpstr>
      </vt:variant>
      <vt:variant>
        <vt:i4>2</vt:i4>
      </vt:variant>
    </vt:vector>
  </HeadingPairs>
  <TitlesOfParts>
    <vt:vector size="9" baseType="lpstr">
      <vt:lpstr>Juhend</vt:lpstr>
      <vt:lpstr>Üldinfo</vt:lpstr>
      <vt:lpstr>Kontrollküsimustik - ISQC</vt:lpstr>
      <vt:lpstr>Kontrollküsimustik - eetika</vt:lpstr>
      <vt:lpstr>Kokkuvõte</vt:lpstr>
      <vt:lpstr>Tähelepanekute koond - ISQC</vt:lpstr>
      <vt:lpstr>Tähelepanekute koond - eetika</vt:lpstr>
      <vt:lpstr>'Kontrollküsimustik - eetika'!Prinditiitlid</vt:lpstr>
      <vt:lpstr>'Kontrollküsimustik - ISQC'!Prinditiitlid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 Pervjakov</dc:creator>
  <cp:lastModifiedBy>Annika Kütt</cp:lastModifiedBy>
  <cp:lastPrinted>2019-08-07T13:59:53Z</cp:lastPrinted>
  <dcterms:created xsi:type="dcterms:W3CDTF">2010-10-07T07:55:31Z</dcterms:created>
  <dcterms:modified xsi:type="dcterms:W3CDTF">2020-08-12T06:50:38Z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0x010100F01812768BE7A74FAC5512151CB49B70</vt:lpwstr>
  </property>
</Properties>
</file>